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prbgob.sharepoint.com/sites/I_BPL-BPB_STAFF-COMCEL/Documents partages/COMCEL/Relectures_Correction/DPL/DPL_2023/88_CDK/Documents finaux/"/>
    </mc:Choice>
  </mc:AlternateContent>
  <xr:revisionPtr revIDLastSave="0" documentId="8_{E5AE844B-4CAC-DC40-A9C2-0CCE87567A64}" xr6:coauthVersionLast="47" xr6:coauthVersionMax="47" xr10:uidLastSave="{00000000-0000-0000-0000-000000000000}"/>
  <bookViews>
    <workbookView minimized="1" xWindow="20" yWindow="500" windowWidth="28440" windowHeight="18920" tabRatio="484" xr2:uid="{00000000-000D-0000-FFFF-FFFF00000000}"/>
  </bookViews>
  <sheets>
    <sheet name="Table_Tafel" sheetId="2" r:id="rId1"/>
    <sheet name="Intro" sheetId="22" r:id="rId2"/>
    <sheet name="Inleiding" sheetId="23" r:id="rId3"/>
    <sheet name="Clés" sheetId="18" r:id="rId4"/>
    <sheet name="Kern" sheetId="21" r:id="rId5"/>
    <sheet name="Pers" sheetId="1" r:id="rId6"/>
    <sheet name="Hab_Inw" sheetId="5" r:id="rId7"/>
    <sheet name="Trav_Werk" sheetId="8" r:id="rId8"/>
    <sheet name="Subv_Gesubs" sheetId="24" r:id="rId9"/>
    <sheet name="Evol_Verg" sheetId="19" r:id="rId10"/>
    <sheet name="Niv" sheetId="9" r:id="rId11"/>
    <sheet name="Evol_Verg (Niv)" sheetId="20" r:id="rId12"/>
    <sheet name="Niv_TW" sheetId="11" r:id="rId13"/>
    <sheet name="Ge" sheetId="10" r:id="rId14"/>
    <sheet name="GeNiv" sheetId="12" r:id="rId15"/>
    <sheet name="A5" sheetId="13" r:id="rId16"/>
    <sheet name="Dom_Woon" sheetId="3" r:id="rId17"/>
    <sheet name="Age_Leef" sheetId="14" r:id="rId18"/>
  </sheets>
  <definedNames>
    <definedName name="SheetNames">Table_Tafel!$21:$24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4" i="24" l="1"/>
  <c r="S54" i="11"/>
  <c r="T54" i="11" s="1"/>
  <c r="E56" i="11"/>
  <c r="F56" i="11" s="1"/>
  <c r="E52" i="11"/>
  <c r="Z44" i="11"/>
  <c r="S45" i="11"/>
  <c r="U45" i="11" s="1"/>
  <c r="E43" i="11"/>
  <c r="Z35" i="11"/>
  <c r="AB35" i="11" s="1"/>
  <c r="S36" i="11"/>
  <c r="L37" i="11"/>
  <c r="N37" i="11" s="1"/>
  <c r="E34" i="11"/>
  <c r="L19" i="11"/>
  <c r="M19" i="11" s="1"/>
  <c r="C36" i="10"/>
  <c r="D36" i="10"/>
  <c r="E34" i="9"/>
  <c r="G34" i="9"/>
  <c r="I34" i="9"/>
  <c r="K34" i="9"/>
  <c r="C34" i="9"/>
  <c r="C34" i="8"/>
  <c r="C34" i="5"/>
  <c r="D16" i="5"/>
  <c r="E16" i="5" s="1"/>
  <c r="D17" i="5"/>
  <c r="E17" i="5" s="1"/>
  <c r="D18" i="5"/>
  <c r="E18" i="5" s="1"/>
  <c r="D19" i="5"/>
  <c r="E19" i="5" s="1"/>
  <c r="D20" i="5"/>
  <c r="E20" i="5" s="1"/>
  <c r="D21" i="5"/>
  <c r="E21" i="5" s="1"/>
  <c r="D22" i="5"/>
  <c r="E22" i="5" s="1"/>
  <c r="D23" i="5"/>
  <c r="E23" i="5" s="1"/>
  <c r="D24" i="5"/>
  <c r="E24" i="5" s="1"/>
  <c r="D25" i="5"/>
  <c r="E25" i="5" s="1"/>
  <c r="D26" i="5"/>
  <c r="E26" i="5" s="1"/>
  <c r="D27" i="5"/>
  <c r="E27" i="5" s="1"/>
  <c r="D28" i="5"/>
  <c r="E28" i="5" s="1"/>
  <c r="D29" i="5"/>
  <c r="E29" i="5" s="1"/>
  <c r="D30" i="5"/>
  <c r="E30" i="5" s="1"/>
  <c r="D31" i="5"/>
  <c r="E31" i="5" s="1"/>
  <c r="D32" i="5"/>
  <c r="E32" i="5" s="1"/>
  <c r="D15" i="5"/>
  <c r="E15" i="5" s="1"/>
  <c r="D14" i="5"/>
  <c r="E14" i="5" s="1"/>
  <c r="Z27" i="12" l="1"/>
  <c r="AB27" i="12" s="1"/>
  <c r="Z34" i="11"/>
  <c r="AA34" i="11" s="1"/>
  <c r="Z38" i="11"/>
  <c r="AB38" i="11" s="1"/>
  <c r="L45" i="11"/>
  <c r="M45" i="11" s="1"/>
  <c r="Z24" i="12"/>
  <c r="AA24" i="12" s="1"/>
  <c r="Z26" i="12"/>
  <c r="AA26" i="12" s="1"/>
  <c r="Z28" i="12"/>
  <c r="AB28" i="12" s="1"/>
  <c r="Z25" i="12"/>
  <c r="AB25" i="12" s="1"/>
  <c r="L25" i="11"/>
  <c r="M25" i="11" s="1"/>
  <c r="S37" i="11"/>
  <c r="T37" i="11" s="1"/>
  <c r="S20" i="11"/>
  <c r="U20" i="11" s="1"/>
  <c r="E27" i="11"/>
  <c r="G27" i="11" s="1"/>
  <c r="S25" i="11"/>
  <c r="U25" i="11" s="1"/>
  <c r="E20" i="11"/>
  <c r="F20" i="11" s="1"/>
  <c r="E29" i="11"/>
  <c r="F29" i="11" s="1"/>
  <c r="L16" i="11"/>
  <c r="M16" i="11" s="1"/>
  <c r="E47" i="11"/>
  <c r="G47" i="11" s="1"/>
  <c r="S18" i="11"/>
  <c r="T18" i="11" s="1"/>
  <c r="S27" i="11"/>
  <c r="T27" i="11" s="1"/>
  <c r="L55" i="11"/>
  <c r="M55" i="11" s="1"/>
  <c r="E16" i="11"/>
  <c r="F16" i="11" s="1"/>
  <c r="Z16" i="11"/>
  <c r="AA16" i="11" s="1"/>
  <c r="Z20" i="11"/>
  <c r="AA20" i="11" s="1"/>
  <c r="E28" i="11"/>
  <c r="G28" i="11" s="1"/>
  <c r="Z29" i="11"/>
  <c r="AA29" i="11" s="1"/>
  <c r="S35" i="11"/>
  <c r="U35" i="11" s="1"/>
  <c r="Z45" i="11"/>
  <c r="AA45" i="11" s="1"/>
  <c r="Z17" i="11"/>
  <c r="AA17" i="11" s="1"/>
  <c r="L28" i="11"/>
  <c r="N28" i="11" s="1"/>
  <c r="Z26" i="11"/>
  <c r="AA26" i="11" s="1"/>
  <c r="E38" i="11"/>
  <c r="F38" i="11" s="1"/>
  <c r="L18" i="11"/>
  <c r="M18" i="11" s="1"/>
  <c r="Z43" i="11"/>
  <c r="AB43" i="11" s="1"/>
  <c r="E55" i="11"/>
  <c r="G55" i="11" s="1"/>
  <c r="L17" i="11"/>
  <c r="N17" i="11" s="1"/>
  <c r="E26" i="11"/>
  <c r="G26" i="11" s="1"/>
  <c r="S53" i="11"/>
  <c r="G34" i="11"/>
  <c r="F34" i="11"/>
  <c r="Z25" i="11"/>
  <c r="AA25" i="11" s="1"/>
  <c r="X55" i="11"/>
  <c r="E44" i="11"/>
  <c r="F44" i="11" s="1"/>
  <c r="U54" i="11"/>
  <c r="S28" i="11"/>
  <c r="T28" i="11" s="1"/>
  <c r="AB44" i="11"/>
  <c r="L20" i="11"/>
  <c r="N20" i="11" s="1"/>
  <c r="S26" i="11"/>
  <c r="U26" i="11" s="1"/>
  <c r="E37" i="11"/>
  <c r="G37" i="11" s="1"/>
  <c r="E46" i="11"/>
  <c r="G46" i="11" s="1"/>
  <c r="L27" i="11"/>
  <c r="M27" i="11" s="1"/>
  <c r="U36" i="11"/>
  <c r="F43" i="11"/>
  <c r="S17" i="11"/>
  <c r="T17" i="11" s="1"/>
  <c r="L46" i="11"/>
  <c r="N46" i="11" s="1"/>
  <c r="AA44" i="11"/>
  <c r="E19" i="11"/>
  <c r="F19" i="11" s="1"/>
  <c r="Z18" i="11"/>
  <c r="AA18" i="11" s="1"/>
  <c r="E25" i="11"/>
  <c r="G25" i="11" s="1"/>
  <c r="Z27" i="11"/>
  <c r="AA27" i="11" s="1"/>
  <c r="L36" i="11"/>
  <c r="M36" i="11" s="1"/>
  <c r="G43" i="11"/>
  <c r="G56" i="11"/>
  <c r="S16" i="11"/>
  <c r="U16" i="11" s="1"/>
  <c r="Z47" i="11"/>
  <c r="AA47" i="11" s="1"/>
  <c r="L52" i="11"/>
  <c r="M52" i="11" s="1"/>
  <c r="X53" i="11"/>
  <c r="L44" i="11"/>
  <c r="N44" i="11" s="1"/>
  <c r="S44" i="11"/>
  <c r="U44" i="11" s="1"/>
  <c r="S47" i="11"/>
  <c r="T47" i="11" s="1"/>
  <c r="Z37" i="11"/>
  <c r="AB37" i="11" s="1"/>
  <c r="L43" i="11"/>
  <c r="N43" i="11" s="1"/>
  <c r="Y53" i="11"/>
  <c r="E17" i="11"/>
  <c r="G17" i="11" s="1"/>
  <c r="N19" i="11"/>
  <c r="Y55" i="11"/>
  <c r="Z28" i="11"/>
  <c r="AB28" i="11" s="1"/>
  <c r="L34" i="11"/>
  <c r="M34" i="11" s="1"/>
  <c r="S34" i="11"/>
  <c r="U34" i="11" s="1"/>
  <c r="S52" i="11"/>
  <c r="T52" i="11" s="1"/>
  <c r="Z19" i="11"/>
  <c r="AB19" i="11" s="1"/>
  <c r="S29" i="11"/>
  <c r="T29" i="11" s="1"/>
  <c r="M37" i="11"/>
  <c r="S38" i="11"/>
  <c r="U38" i="11" s="1"/>
  <c r="G52" i="11"/>
  <c r="F52" i="11"/>
  <c r="E54" i="11"/>
  <c r="F54" i="11" s="1"/>
  <c r="L26" i="11"/>
  <c r="N26" i="11" s="1"/>
  <c r="X54" i="11"/>
  <c r="E18" i="11"/>
  <c r="G18" i="11" s="1"/>
  <c r="Y54" i="11"/>
  <c r="Y56" i="11"/>
  <c r="S19" i="11"/>
  <c r="U19" i="11" s="1"/>
  <c r="L29" i="11"/>
  <c r="M29" i="11" s="1"/>
  <c r="E35" i="11"/>
  <c r="G35" i="11" s="1"/>
  <c r="AA35" i="11"/>
  <c r="E45" i="11"/>
  <c r="G45" i="11" s="1"/>
  <c r="L47" i="11"/>
  <c r="M47" i="11" s="1"/>
  <c r="X52" i="11"/>
  <c r="Z36" i="11"/>
  <c r="AB36" i="11" s="1"/>
  <c r="L35" i="11"/>
  <c r="N35" i="11" s="1"/>
  <c r="Y52" i="11"/>
  <c r="E36" i="11"/>
  <c r="G36" i="11" s="1"/>
  <c r="L38" i="11"/>
  <c r="N38" i="11" s="1"/>
  <c r="T36" i="11"/>
  <c r="T45" i="11"/>
  <c r="S55" i="11"/>
  <c r="T55" i="11" s="1"/>
  <c r="L54" i="11"/>
  <c r="M54" i="11" s="1"/>
  <c r="X56" i="11"/>
  <c r="S46" i="11"/>
  <c r="U46" i="11" s="1"/>
  <c r="E53" i="11"/>
  <c r="F53" i="11" s="1"/>
  <c r="L56" i="11"/>
  <c r="N56" i="11" s="1"/>
  <c r="S43" i="11"/>
  <c r="U43" i="11" s="1"/>
  <c r="Z46" i="11"/>
  <c r="AB46" i="11" s="1"/>
  <c r="L53" i="11"/>
  <c r="N53" i="11" s="1"/>
  <c r="S56" i="11"/>
  <c r="T56" i="11" s="1"/>
  <c r="D34" i="5"/>
  <c r="E34" i="5" s="1"/>
  <c r="AB34" i="11" l="1"/>
  <c r="AB24" i="12"/>
  <c r="AA27" i="12"/>
  <c r="N45" i="11"/>
  <c r="AA38" i="11"/>
  <c r="AB26" i="12"/>
  <c r="AA28" i="12"/>
  <c r="AA25" i="12"/>
  <c r="G20" i="11"/>
  <c r="U37" i="11"/>
  <c r="F27" i="11"/>
  <c r="N25" i="11"/>
  <c r="AB20" i="11"/>
  <c r="T25" i="11"/>
  <c r="G38" i="11"/>
  <c r="T20" i="11"/>
  <c r="Z55" i="11"/>
  <c r="AA55" i="11" s="1"/>
  <c r="AB26" i="11"/>
  <c r="M28" i="11"/>
  <c r="T26" i="11"/>
  <c r="G29" i="11"/>
  <c r="G53" i="11"/>
  <c r="N16" i="11"/>
  <c r="U18" i="11"/>
  <c r="AB29" i="11"/>
  <c r="M20" i="11"/>
  <c r="U56" i="11"/>
  <c r="U27" i="11"/>
  <c r="AB27" i="11"/>
  <c r="M17" i="11"/>
  <c r="F47" i="11"/>
  <c r="G16" i="11"/>
  <c r="F26" i="11"/>
  <c r="N55" i="11"/>
  <c r="N27" i="11"/>
  <c r="AB17" i="11"/>
  <c r="AB18" i="11"/>
  <c r="AB45" i="11"/>
  <c r="U47" i="11"/>
  <c r="F55" i="11"/>
  <c r="U53" i="11"/>
  <c r="T53" i="11"/>
  <c r="F46" i="11"/>
  <c r="F35" i="11"/>
  <c r="AA43" i="11"/>
  <c r="F28" i="11"/>
  <c r="AB16" i="11"/>
  <c r="N18" i="11"/>
  <c r="T35" i="11"/>
  <c r="AA37" i="11"/>
  <c r="G19" i="11"/>
  <c r="T46" i="11"/>
  <c r="U28" i="11"/>
  <c r="F25" i="11"/>
  <c r="G54" i="11"/>
  <c r="F17" i="11"/>
  <c r="AB25" i="11"/>
  <c r="N54" i="11"/>
  <c r="F37" i="11"/>
  <c r="M46" i="11"/>
  <c r="N36" i="11"/>
  <c r="U17" i="11"/>
  <c r="G44" i="11"/>
  <c r="AA46" i="11"/>
  <c r="T38" i="11"/>
  <c r="T19" i="11"/>
  <c r="U52" i="11"/>
  <c r="AA19" i="11"/>
  <c r="T34" i="11"/>
  <c r="AA28" i="11"/>
  <c r="M56" i="11"/>
  <c r="M43" i="11"/>
  <c r="N29" i="11"/>
  <c r="T44" i="11"/>
  <c r="U55" i="11"/>
  <c r="F36" i="11"/>
  <c r="M38" i="11"/>
  <c r="M26" i="11"/>
  <c r="M53" i="11"/>
  <c r="M44" i="11"/>
  <c r="U29" i="11"/>
  <c r="Z52" i="11"/>
  <c r="AA52" i="11" s="1"/>
  <c r="T43" i="11"/>
  <c r="AB47" i="11"/>
  <c r="N52" i="11"/>
  <c r="F45" i="11"/>
  <c r="T16" i="11"/>
  <c r="M35" i="11"/>
  <c r="AA36" i="11"/>
  <c r="F18" i="11"/>
  <c r="Z53" i="11"/>
  <c r="AA53" i="11" s="1"/>
  <c r="Z56" i="11"/>
  <c r="AA56" i="11" s="1"/>
  <c r="Z54" i="11"/>
  <c r="AA54" i="11" s="1"/>
  <c r="N47" i="11"/>
  <c r="N34" i="11"/>
  <c r="C35" i="1"/>
  <c r="AB55" i="11" l="1"/>
  <c r="AB53" i="11"/>
  <c r="AB52" i="11"/>
  <c r="AB56" i="11"/>
  <c r="AB54" i="11"/>
</calcChain>
</file>

<file path=xl/sharedStrings.xml><?xml version="1.0" encoding="utf-8"?>
<sst xmlns="http://schemas.openxmlformats.org/spreadsheetml/2006/main" count="1001" uniqueCount="196">
  <si>
    <t>Le personnel des communes bruxelloises</t>
  </si>
  <si>
    <t xml:space="preserve">  Het personeel van de Brusselse gemeenten</t>
  </si>
  <si>
    <t>Table des matières</t>
  </si>
  <si>
    <t>Inhoudstafel</t>
  </si>
  <si>
    <t>Introduction</t>
  </si>
  <si>
    <t>Inleiding</t>
  </si>
  <si>
    <t>Messages clés</t>
  </si>
  <si>
    <t>Kernboodschappen</t>
  </si>
  <si>
    <t>Effectif total par commune</t>
  </si>
  <si>
    <t>Totaal personeelsbestand per gemeente</t>
  </si>
  <si>
    <t>Nombre d'habitants par agent (ETP)</t>
  </si>
  <si>
    <t>Répartition des agents par type de relation de travail</t>
  </si>
  <si>
    <t>Verdeling van de personeelsleden per soort werkrelatie</t>
  </si>
  <si>
    <t xml:space="preserve">Proportion d'agents subventionnés </t>
  </si>
  <si>
    <t>Aandeel van de gesubsidieerde personeelsleden</t>
  </si>
  <si>
    <t>Comparaison des statuts au fil des ans</t>
  </si>
  <si>
    <t>Vergelijking statuten over de jaren heen</t>
  </si>
  <si>
    <t>Répartition des agents par niveau</t>
  </si>
  <si>
    <t>Verdeling van de personeelsleden per niveau</t>
  </si>
  <si>
    <t xml:space="preserve">Comparaison des niveaux au fil des ans </t>
  </si>
  <si>
    <t>Vergelijking niveaus over de jaren heen</t>
  </si>
  <si>
    <t>Répartition des agents par niveau et type de relation de travail</t>
  </si>
  <si>
    <t>Verdeling van de personeelsleden per niveau en per soort werkrelatie</t>
  </si>
  <si>
    <t>Répartition des agents en fonction du genre</t>
  </si>
  <si>
    <t>Verdeling van de personeelsleden op basis van geslacht</t>
  </si>
  <si>
    <t xml:space="preserve">Répartition des agents en fonction du genre et du niveau </t>
  </si>
  <si>
    <t>Verdeling van de personeelsleden op basis van geslacht en niveau</t>
  </si>
  <si>
    <t>Genre et haute hiérarchie</t>
  </si>
  <si>
    <t>Geslacht en leidinggevende functies</t>
  </si>
  <si>
    <t>Répartition des agents en fonction de leur domicile</t>
  </si>
  <si>
    <t>Verdeling van de personeelsleden op basis van hun woonplaats</t>
  </si>
  <si>
    <t>Pyramide des âges</t>
  </si>
  <si>
    <t>Leeftijdspiramides</t>
  </si>
  <si>
    <t xml:space="preserve">Effectif total par commune                                                                                 </t>
  </si>
  <si>
    <t>au 30 juin 2022</t>
  </si>
  <si>
    <t>op 30 juni 2022</t>
  </si>
  <si>
    <t>Communes / Gemeenten</t>
  </si>
  <si>
    <t xml:space="preserve">Total                 </t>
  </si>
  <si>
    <t>Totaal</t>
  </si>
  <si>
    <t xml:space="preserve">Anderlecht </t>
  </si>
  <si>
    <t>Auderghem / Oudergem</t>
  </si>
  <si>
    <t>Berchem-Sainte-Agathe / Sint-Agatha-Berchem</t>
  </si>
  <si>
    <t xml:space="preserve">Bruxelles / Brussel </t>
  </si>
  <si>
    <t>Etterbeek</t>
  </si>
  <si>
    <t>Evere</t>
  </si>
  <si>
    <t>Forest / Vorst</t>
  </si>
  <si>
    <t>Ganshoren</t>
  </si>
  <si>
    <t>Ixelles / Elsene</t>
  </si>
  <si>
    <t>Jette</t>
  </si>
  <si>
    <t>Koekelberg</t>
  </si>
  <si>
    <t>Molenbeek-Saint-Jean / Sint-Jans-Molenbeek</t>
  </si>
  <si>
    <t>Saint-Gilles / Sint-Gillis</t>
  </si>
  <si>
    <t>Saint-Josse-ten-Noode / Sint-Joost-ten-Node</t>
  </si>
  <si>
    <t>Schaerbeek / Schaarbeek</t>
  </si>
  <si>
    <t>Uccle / Ukkel</t>
  </si>
  <si>
    <t>Watermael-Boitsfort / Watermaal-Bosvoorde</t>
  </si>
  <si>
    <t>Woluwe-Saint-Lambert / Sint-Lambrechts-Woluwe</t>
  </si>
  <si>
    <t>Woluwe-Saint-Pierre / Sint-Pieters-Woluwe</t>
  </si>
  <si>
    <t>Total / Totaal</t>
  </si>
  <si>
    <t>Source : annexes aux budgets communaux 2023 relatives au personnel</t>
  </si>
  <si>
    <t>Bron: bijlagen bij de gemeentebegrotingen 2023 betreffende het personeel</t>
  </si>
  <si>
    <t xml:space="preserve">Nombre d'habitants par agent (ETP) </t>
  </si>
  <si>
    <t>Aantal inwoners per personeelslid (VTE)</t>
  </si>
  <si>
    <t xml:space="preserve">Population </t>
  </si>
  <si>
    <t xml:space="preserve">ETP                          </t>
  </si>
  <si>
    <t xml:space="preserve">Nombre habitants/ETP             </t>
  </si>
  <si>
    <t>Bevolking</t>
  </si>
  <si>
    <t>VTE</t>
  </si>
  <si>
    <t xml:space="preserve">  Aantal inwoners/VTE</t>
  </si>
  <si>
    <t xml:space="preserve">Répartition des agents par type de relation de travail                                                           </t>
  </si>
  <si>
    <t xml:space="preserve">  Verdeling van de personeelsleden per soort werkrelatie</t>
  </si>
  <si>
    <t xml:space="preserve">Communes </t>
  </si>
  <si>
    <t xml:space="preserve">Total                     </t>
  </si>
  <si>
    <t xml:space="preserve">Statutaires </t>
  </si>
  <si>
    <t xml:space="preserve">Contractuels </t>
  </si>
  <si>
    <t>Gemeenten</t>
  </si>
  <si>
    <t>Statutairen</t>
  </si>
  <si>
    <t>Contractuelen</t>
  </si>
  <si>
    <t>Proportion d’agents subventionnés</t>
  </si>
  <si>
    <t xml:space="preserve">Aandeel van de gesubsidieerde personeelsleden </t>
  </si>
  <si>
    <t>Proportion</t>
  </si>
  <si>
    <t>Aandeel</t>
  </si>
  <si>
    <t xml:space="preserve">Répartition des agents par niveau*                                                                                                            </t>
  </si>
  <si>
    <t xml:space="preserve">  Verdeling van de personeelsleden per niveau*</t>
  </si>
  <si>
    <t>A</t>
  </si>
  <si>
    <t>B</t>
  </si>
  <si>
    <t>C</t>
  </si>
  <si>
    <t>D</t>
  </si>
  <si>
    <t>E</t>
  </si>
  <si>
    <t>#</t>
  </si>
  <si>
    <t>%</t>
  </si>
  <si>
    <t>* Les cinq niveaux et les diplômes ou certificats correspondants sont :</t>
  </si>
  <si>
    <t>niveau A : un diplôme de master, un diplôme du deuxième cycle de l’enseignement universitaire ou de l’enseignement supérieur assimilé</t>
  </si>
  <si>
    <t>niveau B : un diplôme de bachelor, un diplôme du premier cycle de l’enseignement universitaire ou de l’enseignement supérieur assimilé</t>
  </si>
  <si>
    <t>niveau C : un certificat de l’enseignement secondaire supérieur ou d’enseignement assimilé</t>
  </si>
  <si>
    <t>niveau D : un certificat d’enseignement secondaire du deuxième degré</t>
  </si>
  <si>
    <t>niveau E : pas d’exigence de diplôme</t>
  </si>
  <si>
    <t>* Dit zijn de vijf niveaus en de overeenstemmende diploma's of getuigschriften:</t>
  </si>
  <si>
    <t>niveau A: een masterdiploma, een diploma van de tweede cyclus van het universitair onderwijs of daarmee gelijkgesteld hoger onderwijs</t>
  </si>
  <si>
    <t>niveau B: een bachelordiploma or een diploma van de eerste cyclus universitair onderwijs of daarmee gelijkgesteld hoger onderwijs</t>
  </si>
  <si>
    <t>niveau C: een getuigschrift van het hoger secundair onderwijs of daarmee gelijkgesteld onderwijs</t>
  </si>
  <si>
    <t>niveau D: een getuigschrift van de tweede graad van het secundair onderwijs</t>
  </si>
  <si>
    <t>niveau E: geen diplomavereiste.</t>
  </si>
  <si>
    <t xml:space="preserve">Répartition des agents par niveau et type de relation de travail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</si>
  <si>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Verdeling van de personeelsleden per niveau en per soort werkrelatie</t>
  </si>
  <si>
    <t>ANDERLECHT</t>
  </si>
  <si>
    <t>AUDERGHEM / OUDERGEM</t>
  </si>
  <si>
    <t>BERCHEM-SAINTE-AGATHE / SINT-AGATHA-BERCHEM</t>
  </si>
  <si>
    <t xml:space="preserve">BRUXELLES / BRUSSEL </t>
  </si>
  <si>
    <t xml:space="preserve">Total </t>
  </si>
  <si>
    <t>ETTERBEEK</t>
  </si>
  <si>
    <t>EVERE</t>
  </si>
  <si>
    <t>FOREST / VORST</t>
  </si>
  <si>
    <t>GANSHOREN</t>
  </si>
  <si>
    <t>IXELLES / ELSENE</t>
  </si>
  <si>
    <t>JETTE</t>
  </si>
  <si>
    <t>KOEKELBERG</t>
  </si>
  <si>
    <t>MOLENBEEK-SAINT-JEAN / SINT-JANS-MOLENBEEK</t>
  </si>
  <si>
    <t>SAINT-GILLES / SINT-GILLIS</t>
  </si>
  <si>
    <t>SAINT-JOSSE-TEN-NOODE / SINT-JOOST-TEN-NODE</t>
  </si>
  <si>
    <t>SCHAERBEEK / SCHAARBEEK</t>
  </si>
  <si>
    <t>UCCLE / UKKEL</t>
  </si>
  <si>
    <t>WATERMAEL-BOITSFORT / WATERMAAL-BOSVOORDE</t>
  </si>
  <si>
    <t>WOLUWE-SAINT-LAMBERT / SINT-LAMBRECHTS-WOLUWE</t>
  </si>
  <si>
    <t>WOLUWE-SAINT-PIERRE / SINT-PIETERS-WOLUWE</t>
  </si>
  <si>
    <t>19 communes / 19 gemeenten</t>
  </si>
  <si>
    <t xml:space="preserve">Répartition des agents en fonction du genre                                                                                                                                       </t>
  </si>
  <si>
    <t xml:space="preserve">     Verdeling van de personeelsleden op basis van geslacht</t>
  </si>
  <si>
    <t xml:space="preserve">Hommes                               </t>
  </si>
  <si>
    <t xml:space="preserve">Femmes                              </t>
  </si>
  <si>
    <t xml:space="preserve">Statutaires                            </t>
  </si>
  <si>
    <t xml:space="preserve">Contractuels                 </t>
  </si>
  <si>
    <t xml:space="preserve"> Mannen </t>
  </si>
  <si>
    <t>Vrouwen</t>
  </si>
  <si>
    <t>Communes</t>
  </si>
  <si>
    <t xml:space="preserve">Hommes                                 </t>
  </si>
  <si>
    <t>Mannen</t>
  </si>
  <si>
    <t xml:space="preserve">Répartition des agents en fonction du genre et du niveau                                                                                                                                                                      </t>
  </si>
  <si>
    <t xml:space="preserve">   Verdeling van de personeelsleden per niveau en per geslacht</t>
  </si>
  <si>
    <t xml:space="preserve">Femmes </t>
  </si>
  <si>
    <t>Total</t>
  </si>
  <si>
    <t>Hommes</t>
  </si>
  <si>
    <t>Femmes</t>
  </si>
  <si>
    <t xml:space="preserve">Répartition par genre des agents à partir du grade A5                                          </t>
  </si>
  <si>
    <t xml:space="preserve">   Verdeling van de personeelsleden per geslacht vanaf graad A5</t>
  </si>
  <si>
    <t xml:space="preserve">Grade </t>
  </si>
  <si>
    <t xml:space="preserve">Hommes  </t>
  </si>
  <si>
    <t xml:space="preserve"> Femmes  </t>
  </si>
  <si>
    <t xml:space="preserve">Total  </t>
  </si>
  <si>
    <t>Graad</t>
  </si>
  <si>
    <t>A11</t>
  </si>
  <si>
    <t>A10</t>
  </si>
  <si>
    <t>A9</t>
  </si>
  <si>
    <t>A8</t>
  </si>
  <si>
    <t>A7</t>
  </si>
  <si>
    <t>A6</t>
  </si>
  <si>
    <t>A5</t>
  </si>
  <si>
    <t>A5 - A11</t>
  </si>
  <si>
    <t xml:space="preserve">Répartition des agents en fonction du domicile                                                                                                                               </t>
  </si>
  <si>
    <t xml:space="preserve">   Verdeling van de personeelsleden op basis van hun woonplaats</t>
  </si>
  <si>
    <t xml:space="preserve">Répartition des agents statutaires et contractuels en fonction du domicile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</si>
  <si>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Répartition des agents en fonction du domicile et de la relation de travail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</si>
  <si>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Verdeling van de personeelsleden op basis van de woonplaats </t>
  </si>
  <si>
    <t xml:space="preserve">  Verdeling van de personeelsleden op basis van de woonplaats en de werkrelatie</t>
  </si>
  <si>
    <t xml:space="preserve">Répartition  en fonction du domicile     </t>
  </si>
  <si>
    <t xml:space="preserve">Statutaires                                                                             </t>
  </si>
  <si>
    <t xml:space="preserve">Contractuels                                   </t>
  </si>
  <si>
    <t xml:space="preserve">RBC                                                                   </t>
  </si>
  <si>
    <t xml:space="preserve">Hors RBC                                                                            </t>
  </si>
  <si>
    <t xml:space="preserve">     Verdeling op basis van hun woonplaats</t>
  </si>
  <si>
    <t>BHG</t>
  </si>
  <si>
    <t xml:space="preserve">  Buiten BHG</t>
  </si>
  <si>
    <t xml:space="preserve">Résidents RBC*                       </t>
  </si>
  <si>
    <t xml:space="preserve">Résidents hors RBC </t>
  </si>
  <si>
    <t xml:space="preserve">Statutaires RBC  </t>
  </si>
  <si>
    <t xml:space="preserve">Statutaires hors RBC                 </t>
  </si>
  <si>
    <t xml:space="preserve">Contractuels RBC           </t>
  </si>
  <si>
    <t xml:space="preserve">Contractuels hors RBC               </t>
  </si>
  <si>
    <t xml:space="preserve">Statutaires RBC </t>
  </si>
  <si>
    <t xml:space="preserve">Contractuels RBC         </t>
  </si>
  <si>
    <t xml:space="preserve">Contractuels hors RBC             </t>
  </si>
  <si>
    <t>Verblijven buiten het BHG</t>
  </si>
  <si>
    <t>Statutairen BHG</t>
  </si>
  <si>
    <t xml:space="preserve">  Statutairen buiten BHG</t>
  </si>
  <si>
    <t>Contractuelen BHG</t>
  </si>
  <si>
    <t>Contractuelen buiten BHG</t>
  </si>
  <si>
    <t xml:space="preserve"> Statutairen BHG</t>
  </si>
  <si>
    <t xml:space="preserve">  Contractuelen BHG</t>
  </si>
  <si>
    <t xml:space="preserve">  Contractuelen buiten BHG</t>
  </si>
  <si>
    <t xml:space="preserve">* RBC = Région de Bruxelles-Capitale </t>
  </si>
  <si>
    <t>* BHG = Brussels Hoofdstedelijk Gewest</t>
  </si>
  <si>
    <t>Source : ONSS</t>
  </si>
  <si>
    <t>Bron: RSZ</t>
  </si>
  <si>
    <t>Bron: bijlagen bij de gemeentebegrotingen 2023 en Algemene Directie Identiteit en Burgerzaken - bevolking op 1 januari 2022 (https://www.ibz.rrn.fgov.be/nl/bevolking/statistieken-van-bevolking/)</t>
  </si>
  <si>
    <t>Source : annexes aux budgets communaux 2023 et Direction générale Identité et Affaires citoyennes – population au 1er janvier 2022 (https://www.ibz.rrn.fgov.be/fr/population/statistiques-de-population/)</t>
  </si>
  <si>
    <t>Woonplaats in het BHG*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</si>
</sst>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#,##0.0"/>
  </numFmts>
  <fonts count="3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sz val="16"/>
      <name val="Arial"/>
      <family val="2"/>
    </font>
    <font>
      <b/>
      <sz val="12"/>
      <name val="Arial"/>
      <family val="2"/>
    </font>
    <font>
      <sz val="8"/>
      <name val="Calibri"/>
      <family val="2"/>
      <scheme val="minor"/>
    </font>
    <font>
      <b/>
      <sz val="12"/>
      <color theme="1"/>
      <name val="Arial"/>
      <family val="2"/>
    </font>
    <font>
      <b/>
      <sz val="8"/>
      <color theme="0"/>
      <name val="Arial"/>
      <family val="2"/>
    </font>
    <font>
      <sz val="10"/>
      <color theme="1"/>
      <name val="Calibri"/>
      <family val="2"/>
      <scheme val="minor"/>
    </font>
    <font>
      <i/>
      <sz val="10"/>
      <color rgb="FF000000"/>
      <name val="Arial"/>
      <family val="2"/>
    </font>
    <font>
      <i/>
      <sz val="12"/>
      <name val="Arial"/>
      <family val="2"/>
    </font>
    <font>
      <i/>
      <sz val="10"/>
      <name val="Arial"/>
      <family val="2"/>
    </font>
    <font>
      <i/>
      <sz val="10"/>
      <color theme="1"/>
      <name val="Calibri"/>
      <family val="2"/>
      <scheme val="minor"/>
    </font>
    <font>
      <b/>
      <i/>
      <sz val="10"/>
      <color rgb="FFC92274"/>
      <name val="Arial"/>
      <family val="2"/>
    </font>
    <font>
      <b/>
      <sz val="14"/>
      <color theme="0"/>
      <name val="Arial"/>
      <family val="2"/>
    </font>
    <font>
      <sz val="10"/>
      <color rgb="FFC92274"/>
      <name val="Arial"/>
      <family val="2"/>
    </font>
    <font>
      <b/>
      <sz val="12"/>
      <color rgb="FFFFFFFF"/>
      <name val="Arial"/>
      <family val="2"/>
    </font>
    <font>
      <b/>
      <sz val="18"/>
      <color theme="0"/>
      <name val="Arial"/>
      <family val="2"/>
    </font>
    <font>
      <b/>
      <sz val="10"/>
      <color rgb="FF2F3E8B"/>
      <name val="Arial"/>
      <family val="2"/>
    </font>
    <font>
      <b/>
      <sz val="12"/>
      <color rgb="FFC92274"/>
      <name val="Arial"/>
      <family val="2"/>
    </font>
    <font>
      <b/>
      <sz val="10"/>
      <color rgb="FFC9227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C92274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1">
          <color rgb="FF939399"/>
        </stop>
      </gradientFill>
    </fill>
    <fill>
      <patternFill patternType="solid">
        <fgColor theme="0"/>
        <bgColor auto="1"/>
      </patternFill>
    </fill>
    <fill>
      <patternFill patternType="solid">
        <fgColor rgb="FFC92274"/>
        <bgColor rgb="FF000000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164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9" fontId="2" fillId="0" borderId="0" applyFont="0" applyFill="0" applyBorder="0" applyAlignment="0" applyProtection="0"/>
  </cellStyleXfs>
  <cellXfs count="256">
    <xf numFmtId="0" fontId="0" fillId="0" borderId="0" xfId="0"/>
    <xf numFmtId="0" fontId="5" fillId="0" borderId="0" xfId="0" applyFont="1" applyAlignment="1" applyProtection="1">
      <alignment vertical="center" wrapText="1"/>
      <protection locked="0"/>
    </xf>
    <xf numFmtId="3" fontId="6" fillId="0" borderId="0" xfId="1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4"/>
    <xf numFmtId="3" fontId="11" fillId="0" borderId="0" xfId="1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14" fillId="3" borderId="0" xfId="0" applyFont="1" applyFill="1" applyAlignment="1">
      <alignment vertical="center" wrapText="1"/>
    </xf>
    <xf numFmtId="0" fontId="12" fillId="2" borderId="2" xfId="0" applyFont="1" applyFill="1" applyBorder="1" applyAlignment="1" applyProtection="1">
      <alignment horizontal="center" vertical="center" wrapText="1"/>
      <protection locked="0"/>
    </xf>
    <xf numFmtId="0" fontId="0" fillId="3" borderId="0" xfId="0" applyFill="1"/>
    <xf numFmtId="0" fontId="8" fillId="0" borderId="0" xfId="4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 vertical="center" wrapText="1"/>
      <protection locked="0"/>
    </xf>
    <xf numFmtId="0" fontId="6" fillId="3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2" fillId="3" borderId="0" xfId="0" applyFont="1" applyFill="1" applyAlignment="1" applyProtection="1">
      <alignment horizontal="center" vertical="center" wrapText="1"/>
      <protection locked="0"/>
    </xf>
    <xf numFmtId="0" fontId="7" fillId="0" borderId="0" xfId="0" applyFont="1" applyAlignment="1">
      <alignment vertical="center"/>
    </xf>
    <xf numFmtId="0" fontId="1" fillId="0" borderId="0" xfId="0" applyFont="1"/>
    <xf numFmtId="9" fontId="1" fillId="0" borderId="0" xfId="6" applyFont="1" applyBorder="1" applyAlignment="1">
      <alignment horizontal="center" vertical="center"/>
    </xf>
    <xf numFmtId="0" fontId="1" fillId="3" borderId="0" xfId="0" applyFont="1" applyFill="1"/>
    <xf numFmtId="0" fontId="1" fillId="3" borderId="0" xfId="0" applyFont="1" applyFill="1" applyAlignment="1">
      <alignment horizontal="center" vertical="center"/>
    </xf>
    <xf numFmtId="9" fontId="1" fillId="3" borderId="0" xfId="6" applyFont="1" applyFill="1" applyBorder="1" applyAlignment="1">
      <alignment horizontal="center" vertical="center"/>
    </xf>
    <xf numFmtId="0" fontId="7" fillId="3" borderId="0" xfId="0" applyFont="1" applyFill="1" applyAlignment="1">
      <alignment vertical="center" wrapText="1"/>
    </xf>
    <xf numFmtId="1" fontId="1" fillId="3" borderId="0" xfId="6" applyNumberFormat="1" applyFont="1" applyFill="1" applyBorder="1" applyAlignment="1">
      <alignment horizontal="center" vertical="center"/>
    </xf>
    <xf numFmtId="9" fontId="6" fillId="3" borderId="0" xfId="0" applyNumberFormat="1" applyFont="1" applyFill="1" applyAlignment="1">
      <alignment horizontal="center" vertical="center"/>
    </xf>
    <xf numFmtId="3" fontId="6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9" fontId="5" fillId="3" borderId="0" xfId="0" applyNumberFormat="1" applyFont="1" applyFill="1" applyAlignment="1">
      <alignment horizontal="center" vertical="center"/>
    </xf>
    <xf numFmtId="0" fontId="0" fillId="0" borderId="0" xfId="0" applyAlignment="1">
      <alignment horizontal="left"/>
    </xf>
    <xf numFmtId="0" fontId="12" fillId="5" borderId="0" xfId="0" applyFont="1" applyFill="1" applyAlignment="1" applyProtection="1">
      <alignment horizontal="left" vertical="center" wrapText="1"/>
      <protection locked="0"/>
    </xf>
    <xf numFmtId="0" fontId="20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12" fillId="3" borderId="12" xfId="0" applyFont="1" applyFill="1" applyBorder="1" applyAlignment="1" applyProtection="1">
      <alignment horizontal="center" vertical="center" wrapText="1"/>
      <protection locked="0"/>
    </xf>
    <xf numFmtId="0" fontId="12" fillId="3" borderId="0" xfId="0" applyFont="1" applyFill="1" applyAlignment="1" applyProtection="1">
      <alignment vertical="center" wrapText="1"/>
      <protection locked="0"/>
    </xf>
    <xf numFmtId="9" fontId="7" fillId="0" borderId="0" xfId="6" applyFont="1" applyBorder="1" applyAlignment="1">
      <alignment horizontal="center" vertical="center"/>
    </xf>
    <xf numFmtId="0" fontId="23" fillId="3" borderId="0" xfId="0" applyFont="1" applyFill="1"/>
    <xf numFmtId="0" fontId="12" fillId="4" borderId="0" xfId="0" applyFont="1" applyFill="1" applyAlignment="1" applyProtection="1">
      <alignment horizontal="center" vertical="center" wrapText="1"/>
      <protection locked="0"/>
    </xf>
    <xf numFmtId="0" fontId="8" fillId="0" borderId="0" xfId="4" applyAlignment="1">
      <alignment horizontal="left" vertical="center" wrapText="1"/>
    </xf>
    <xf numFmtId="0" fontId="8" fillId="0" borderId="0" xfId="4" applyFill="1"/>
    <xf numFmtId="0" fontId="8" fillId="0" borderId="0" xfId="4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12" fillId="2" borderId="9" xfId="0" applyFont="1" applyFill="1" applyBorder="1" applyAlignment="1" applyProtection="1">
      <alignment horizontal="center" vertical="center" wrapText="1"/>
      <protection locked="0"/>
    </xf>
    <xf numFmtId="0" fontId="12" fillId="2" borderId="5" xfId="0" applyFont="1" applyFill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25" fillId="0" borderId="0" xfId="0" applyFont="1" applyAlignment="1" applyProtection="1">
      <alignment vertical="center" wrapText="1"/>
      <protection locked="0"/>
    </xf>
    <xf numFmtId="0" fontId="12" fillId="0" borderId="0" xfId="0" applyFont="1" applyAlignment="1" applyProtection="1">
      <alignment vertical="center" wrapText="1"/>
      <protection locked="0"/>
    </xf>
    <xf numFmtId="0" fontId="0" fillId="0" borderId="0" xfId="0" applyAlignment="1">
      <alignment horizontal="center" vertical="center"/>
    </xf>
    <xf numFmtId="0" fontId="12" fillId="0" borderId="13" xfId="0" applyFont="1" applyBorder="1" applyAlignment="1" applyProtection="1">
      <alignment horizontal="center" vertical="center" wrapText="1"/>
      <protection locked="0"/>
    </xf>
    <xf numFmtId="9" fontId="1" fillId="0" borderId="13" xfId="6" applyFont="1" applyFill="1" applyBorder="1" applyAlignment="1">
      <alignment horizontal="center" vertical="center"/>
    </xf>
    <xf numFmtId="9" fontId="15" fillId="0" borderId="13" xfId="6" applyFont="1" applyFill="1" applyBorder="1" applyAlignment="1">
      <alignment horizontal="center" vertical="center"/>
    </xf>
    <xf numFmtId="0" fontId="30" fillId="7" borderId="2" xfId="0" applyFont="1" applyFill="1" applyBorder="1" applyAlignment="1" applyProtection="1">
      <alignment horizontal="center" vertical="center" wrapText="1"/>
      <protection locked="0"/>
    </xf>
    <xf numFmtId="0" fontId="30" fillId="7" borderId="9" xfId="0" applyFont="1" applyFill="1" applyBorder="1" applyAlignment="1" applyProtection="1">
      <alignment horizontal="center" vertical="center" wrapText="1"/>
      <protection locked="0"/>
    </xf>
    <xf numFmtId="0" fontId="30" fillId="7" borderId="5" xfId="0" applyFont="1" applyFill="1" applyBorder="1" applyAlignment="1" applyProtection="1">
      <alignment horizontal="center" vertical="center" wrapText="1"/>
      <protection locked="0"/>
    </xf>
    <xf numFmtId="0" fontId="30" fillId="8" borderId="9" xfId="0" applyFont="1" applyFill="1" applyBorder="1" applyAlignment="1" applyProtection="1">
      <alignment horizontal="center" vertical="center" wrapText="1"/>
      <protection locked="0"/>
    </xf>
    <xf numFmtId="0" fontId="30" fillId="9" borderId="9" xfId="0" applyFont="1" applyFill="1" applyBorder="1" applyAlignment="1" applyProtection="1">
      <alignment horizontal="center" vertical="center" wrapText="1"/>
      <protection locked="0"/>
    </xf>
    <xf numFmtId="0" fontId="30" fillId="9" borderId="11" xfId="0" applyFont="1" applyFill="1" applyBorder="1" applyAlignment="1" applyProtection="1">
      <alignment horizontal="center" vertical="center" wrapText="1"/>
      <protection locked="0"/>
    </xf>
    <xf numFmtId="0" fontId="30" fillId="8" borderId="10" xfId="0" applyFont="1" applyFill="1" applyBorder="1" applyAlignment="1" applyProtection="1">
      <alignment horizontal="center" vertical="center" wrapText="1"/>
      <protection locked="0"/>
    </xf>
    <xf numFmtId="0" fontId="30" fillId="8" borderId="5" xfId="0" applyFont="1" applyFill="1" applyBorder="1" applyAlignment="1" applyProtection="1">
      <alignment horizontal="center" vertical="center" wrapText="1"/>
      <protection locked="0"/>
    </xf>
    <xf numFmtId="0" fontId="30" fillId="9" borderId="5" xfId="0" applyFont="1" applyFill="1" applyBorder="1" applyAlignment="1" applyProtection="1">
      <alignment horizontal="center" vertical="center" wrapText="1"/>
      <protection locked="0"/>
    </xf>
    <xf numFmtId="0" fontId="30" fillId="9" borderId="12" xfId="0" applyFont="1" applyFill="1" applyBorder="1" applyAlignment="1" applyProtection="1">
      <alignment horizontal="center" vertical="center" wrapText="1"/>
      <protection locked="0"/>
    </xf>
    <xf numFmtId="0" fontId="30" fillId="8" borderId="4" xfId="0" applyFont="1" applyFill="1" applyBorder="1" applyAlignment="1" applyProtection="1">
      <alignment horizontal="center" vertical="center" wrapText="1"/>
      <protection locked="0"/>
    </xf>
    <xf numFmtId="0" fontId="30" fillId="0" borderId="8" xfId="0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>
      <alignment vertical="center"/>
    </xf>
    <xf numFmtId="0" fontId="3" fillId="3" borderId="0" xfId="0" applyFont="1" applyFill="1" applyAlignment="1">
      <alignment vertical="center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7" fillId="0" borderId="2" xfId="0" applyFont="1" applyBorder="1" applyAlignment="1" applyProtection="1">
      <alignment vertical="center" wrapText="1"/>
      <protection locked="0"/>
    </xf>
    <xf numFmtId="9" fontId="6" fillId="0" borderId="0" xfId="0" applyNumberFormat="1" applyFont="1" applyAlignment="1" applyProtection="1">
      <alignment horizontal="center" vertical="center"/>
      <protection locked="0"/>
    </xf>
    <xf numFmtId="9" fontId="1" fillId="0" borderId="2" xfId="6" applyFont="1" applyBorder="1" applyAlignment="1" applyProtection="1">
      <alignment horizontal="center" vertical="center"/>
      <protection locked="0"/>
    </xf>
    <xf numFmtId="9" fontId="6" fillId="3" borderId="2" xfId="0" applyNumberFormat="1" applyFont="1" applyFill="1" applyBorder="1" applyAlignment="1" applyProtection="1">
      <alignment horizontal="center" vertical="center"/>
      <protection locked="0"/>
    </xf>
    <xf numFmtId="9" fontId="5" fillId="0" borderId="0" xfId="0" applyNumberFormat="1" applyFont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22" fillId="3" borderId="0" xfId="0" applyFont="1" applyFill="1" applyAlignment="1" applyProtection="1">
      <alignment vertical="center"/>
      <protection locked="0"/>
    </xf>
    <xf numFmtId="0" fontId="12" fillId="0" borderId="0" xfId="0" applyFont="1" applyAlignment="1">
      <alignment horizontal="center" vertical="center" wrapText="1"/>
    </xf>
    <xf numFmtId="0" fontId="4" fillId="5" borderId="0" xfId="0" applyFont="1" applyFill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165" fontId="6" fillId="0" borderId="10" xfId="0" applyNumberFormat="1" applyFont="1" applyBorder="1" applyAlignment="1">
      <alignment horizontal="center" vertical="center" wrapText="1"/>
    </xf>
    <xf numFmtId="165" fontId="6" fillId="0" borderId="9" xfId="0" applyNumberFormat="1" applyFont="1" applyBorder="1" applyAlignment="1">
      <alignment horizontal="center" vertical="center" wrapText="1"/>
    </xf>
    <xf numFmtId="165" fontId="5" fillId="0" borderId="0" xfId="0" applyNumberFormat="1" applyFont="1" applyAlignment="1">
      <alignment horizontal="center" vertical="center" wrapText="1"/>
    </xf>
    <xf numFmtId="165" fontId="6" fillId="0" borderId="0" xfId="0" applyNumberFormat="1" applyFont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65" fontId="6" fillId="0" borderId="4" xfId="0" applyNumberFormat="1" applyFont="1" applyBorder="1" applyAlignment="1">
      <alignment horizontal="center" vertical="center" wrapText="1"/>
    </xf>
    <xf numFmtId="165" fontId="6" fillId="0" borderId="5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vertical="center" wrapText="1"/>
    </xf>
    <xf numFmtId="9" fontId="1" fillId="0" borderId="5" xfId="6" applyFont="1" applyBorder="1" applyAlignment="1" applyProtection="1">
      <alignment horizontal="center" vertical="center"/>
    </xf>
    <xf numFmtId="9" fontId="1" fillId="0" borderId="0" xfId="6" applyFont="1" applyBorder="1" applyAlignment="1" applyProtection="1">
      <alignment horizontal="center" vertical="center"/>
    </xf>
    <xf numFmtId="9" fontId="6" fillId="3" borderId="5" xfId="0" applyNumberFormat="1" applyFont="1" applyFill="1" applyBorder="1" applyAlignment="1">
      <alignment horizontal="center" vertical="center"/>
    </xf>
    <xf numFmtId="9" fontId="6" fillId="0" borderId="0" xfId="0" applyNumberFormat="1" applyFont="1" applyAlignment="1">
      <alignment horizontal="center" vertical="center"/>
    </xf>
    <xf numFmtId="9" fontId="1" fillId="0" borderId="2" xfId="6" applyFont="1" applyBorder="1" applyAlignment="1" applyProtection="1">
      <alignment horizontal="center" vertical="center"/>
    </xf>
    <xf numFmtId="9" fontId="6" fillId="3" borderId="2" xfId="0" applyNumberFormat="1" applyFont="1" applyFill="1" applyBorder="1" applyAlignment="1">
      <alignment horizontal="center" vertical="center"/>
    </xf>
    <xf numFmtId="0" fontId="27" fillId="6" borderId="2" xfId="0" applyFont="1" applyFill="1" applyBorder="1" applyAlignment="1">
      <alignment horizontal="center" vertical="center" wrapText="1"/>
    </xf>
    <xf numFmtId="9" fontId="7" fillId="0" borderId="2" xfId="6" applyFont="1" applyBorder="1" applyAlignment="1" applyProtection="1">
      <alignment horizontal="center" vertical="center"/>
    </xf>
    <xf numFmtId="9" fontId="7" fillId="0" borderId="0" xfId="6" applyFont="1" applyBorder="1" applyAlignment="1" applyProtection="1">
      <alignment horizontal="center" vertical="center"/>
    </xf>
    <xf numFmtId="9" fontId="5" fillId="3" borderId="2" xfId="0" applyNumberFormat="1" applyFont="1" applyFill="1" applyBorder="1" applyAlignment="1">
      <alignment horizontal="center" vertical="center"/>
    </xf>
    <xf numFmtId="9" fontId="5" fillId="0" borderId="0" xfId="0" applyNumberFormat="1" applyFont="1" applyAlignment="1">
      <alignment horizontal="center" vertical="center"/>
    </xf>
    <xf numFmtId="0" fontId="26" fillId="0" borderId="0" xfId="0" applyFont="1"/>
    <xf numFmtId="0" fontId="6" fillId="0" borderId="0" xfId="0" applyFont="1" applyAlignment="1" applyProtection="1">
      <alignment horizontal="center" vertical="center"/>
      <protection locked="0"/>
    </xf>
    <xf numFmtId="9" fontId="6" fillId="0" borderId="0" xfId="6" applyFont="1" applyAlignment="1" applyProtection="1">
      <alignment horizontal="center" vertical="center"/>
      <protection locked="0"/>
    </xf>
    <xf numFmtId="9" fontId="6" fillId="0" borderId="0" xfId="6" applyFont="1" applyAlignment="1" applyProtection="1">
      <alignment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3" borderId="0" xfId="0" applyFont="1" applyFill="1" applyAlignment="1" applyProtection="1">
      <alignment horizontal="center" vertical="center" wrapText="1"/>
      <protection locked="0"/>
    </xf>
    <xf numFmtId="0" fontId="6" fillId="3" borderId="0" xfId="0" applyFont="1" applyFill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1" fontId="1" fillId="0" borderId="2" xfId="0" applyNumberFormat="1" applyFont="1" applyBorder="1" applyAlignment="1" applyProtection="1">
      <alignment horizontal="center" vertical="center"/>
      <protection locked="0"/>
    </xf>
    <xf numFmtId="1" fontId="7" fillId="0" borderId="2" xfId="0" applyNumberFormat="1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9" fontId="22" fillId="0" borderId="0" xfId="6" applyFont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vertical="center"/>
      <protection locked="0"/>
    </xf>
    <xf numFmtId="9" fontId="22" fillId="0" borderId="0" xfId="6" applyFont="1" applyAlignment="1" applyProtection="1">
      <alignment vertical="center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5" fillId="0" borderId="9" xfId="0" applyFont="1" applyBorder="1" applyAlignment="1" applyProtection="1">
      <alignment horizontal="center" vertical="center" wrapText="1"/>
      <protection locked="0"/>
    </xf>
    <xf numFmtId="9" fontId="5" fillId="0" borderId="9" xfId="0" applyNumberFormat="1" applyFont="1" applyBorder="1" applyAlignment="1" applyProtection="1">
      <alignment horizontal="center" vertical="center" wrapText="1"/>
      <protection locked="0"/>
    </xf>
    <xf numFmtId="9" fontId="5" fillId="0" borderId="0" xfId="0" applyNumberFormat="1" applyFont="1" applyAlignment="1" applyProtection="1">
      <alignment horizontal="center" vertical="center" wrapText="1"/>
      <protection locked="0"/>
    </xf>
    <xf numFmtId="0" fontId="19" fillId="0" borderId="0" xfId="0" applyFont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9" fontId="5" fillId="0" borderId="5" xfId="0" applyNumberFormat="1" applyFont="1" applyBorder="1" applyAlignment="1" applyProtection="1">
      <alignment horizontal="center" vertical="center" wrapText="1"/>
      <protection locked="0"/>
    </xf>
    <xf numFmtId="9" fontId="9" fillId="0" borderId="5" xfId="0" applyNumberFormat="1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1" fontId="6" fillId="0" borderId="2" xfId="0" applyNumberFormat="1" applyFont="1" applyBorder="1" applyAlignment="1" applyProtection="1">
      <alignment horizontal="center" vertical="center"/>
      <protection locked="0"/>
    </xf>
    <xf numFmtId="1" fontId="5" fillId="0" borderId="2" xfId="0" applyNumberFormat="1" applyFont="1" applyBorder="1" applyAlignment="1" applyProtection="1">
      <alignment horizontal="center" vertical="center"/>
      <protection locked="0"/>
    </xf>
    <xf numFmtId="9" fontId="6" fillId="0" borderId="2" xfId="0" applyNumberFormat="1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9" fontId="9" fillId="0" borderId="0" xfId="0" applyNumberFormat="1" applyFont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1" fontId="6" fillId="3" borderId="2" xfId="0" applyNumberFormat="1" applyFont="1" applyFill="1" applyBorder="1" applyAlignment="1" applyProtection="1">
      <alignment horizontal="center" vertical="center"/>
      <protection locked="0"/>
    </xf>
    <xf numFmtId="1" fontId="5" fillId="3" borderId="2" xfId="0" applyNumberFormat="1" applyFont="1" applyFill="1" applyBorder="1" applyAlignment="1" applyProtection="1">
      <alignment horizontal="center" vertical="center"/>
      <protection locked="0"/>
    </xf>
    <xf numFmtId="1" fontId="6" fillId="0" borderId="0" xfId="0" applyNumberFormat="1" applyFont="1" applyAlignment="1" applyProtection="1">
      <alignment horizontal="center" vertical="center"/>
      <protection locked="0"/>
    </xf>
    <xf numFmtId="1" fontId="5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vertical="center"/>
      <protection locked="0"/>
    </xf>
    <xf numFmtId="9" fontId="6" fillId="0" borderId="0" xfId="6" applyFont="1" applyFill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9" fontId="1" fillId="0" borderId="0" xfId="6" applyFont="1" applyAlignment="1" applyProtection="1">
      <alignment vertical="center"/>
      <protection locked="0"/>
    </xf>
    <xf numFmtId="9" fontId="1" fillId="0" borderId="0" xfId="6" applyFont="1" applyFill="1" applyBorder="1" applyAlignment="1" applyProtection="1">
      <alignment vertical="center"/>
      <protection locked="0"/>
    </xf>
    <xf numFmtId="0" fontId="26" fillId="0" borderId="0" xfId="0" applyFont="1" applyAlignment="1" applyProtection="1">
      <alignment vertical="center"/>
      <protection locked="0"/>
    </xf>
    <xf numFmtId="9" fontId="6" fillId="3" borderId="2" xfId="6" applyFont="1" applyFill="1" applyBorder="1" applyAlignment="1" applyProtection="1">
      <alignment horizontal="center" vertical="center"/>
      <protection locked="0"/>
    </xf>
    <xf numFmtId="9" fontId="6" fillId="0" borderId="2" xfId="6" applyFont="1" applyBorder="1" applyAlignment="1" applyProtection="1">
      <alignment horizontal="center" vertical="center"/>
      <protection locked="0"/>
    </xf>
    <xf numFmtId="9" fontId="6" fillId="0" borderId="8" xfId="6" applyFont="1" applyFill="1" applyBorder="1" applyAlignment="1" applyProtection="1">
      <alignment horizontal="center" vertical="center"/>
      <protection locked="0"/>
    </xf>
    <xf numFmtId="9" fontId="6" fillId="0" borderId="0" xfId="0" applyNumberFormat="1" applyFont="1" applyAlignment="1" applyProtection="1">
      <alignment vertical="center"/>
      <protection locked="0"/>
    </xf>
    <xf numFmtId="9" fontId="6" fillId="0" borderId="2" xfId="6" applyFont="1" applyBorder="1" applyAlignment="1" applyProtection="1">
      <alignment horizontal="center" vertical="center" wrapText="1"/>
      <protection locked="0"/>
    </xf>
    <xf numFmtId="9" fontId="6" fillId="0" borderId="8" xfId="6" applyFont="1" applyFill="1" applyBorder="1" applyAlignment="1" applyProtection="1">
      <alignment horizontal="center" vertical="center" wrapText="1"/>
      <protection locked="0"/>
    </xf>
    <xf numFmtId="9" fontId="7" fillId="3" borderId="2" xfId="6" applyFont="1" applyFill="1" applyBorder="1" applyAlignment="1" applyProtection="1">
      <alignment horizontal="center" vertical="center"/>
      <protection locked="0"/>
    </xf>
    <xf numFmtId="0" fontId="5" fillId="3" borderId="0" xfId="0" applyFont="1" applyFill="1" applyAlignment="1" applyProtection="1">
      <alignment vertical="center"/>
      <protection locked="0"/>
    </xf>
    <xf numFmtId="9" fontId="5" fillId="0" borderId="2" xfId="6" applyFont="1" applyBorder="1" applyAlignment="1" applyProtection="1">
      <alignment horizontal="center" vertical="center"/>
      <protection locked="0"/>
    </xf>
    <xf numFmtId="9" fontId="5" fillId="0" borderId="8" xfId="6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vertical="center"/>
      <protection locked="0"/>
    </xf>
    <xf numFmtId="9" fontId="7" fillId="0" borderId="8" xfId="6" applyFont="1" applyFill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vertical="center"/>
      <protection locked="0"/>
    </xf>
    <xf numFmtId="9" fontId="22" fillId="0" borderId="0" xfId="6" applyFont="1" applyFill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4" fillId="3" borderId="0" xfId="0" applyFont="1" applyFill="1" applyAlignment="1" applyProtection="1">
      <alignment horizontal="center" vertical="center" wrapText="1"/>
      <protection locked="0"/>
    </xf>
    <xf numFmtId="0" fontId="14" fillId="0" borderId="0" xfId="0" applyFont="1" applyAlignment="1" applyProtection="1">
      <alignment horizontal="center" vertical="center" wrapText="1"/>
      <protection locked="0"/>
    </xf>
    <xf numFmtId="9" fontId="9" fillId="0" borderId="9" xfId="0" applyNumberFormat="1" applyFont="1" applyBorder="1" applyAlignment="1" applyProtection="1">
      <alignment horizontal="center" vertical="center" wrapText="1"/>
      <protection locked="0"/>
    </xf>
    <xf numFmtId="0" fontId="9" fillId="0" borderId="2" xfId="0" applyFont="1" applyBorder="1" applyAlignment="1" applyProtection="1">
      <alignment horizontal="center" vertical="center"/>
      <protection locked="0"/>
    </xf>
    <xf numFmtId="1" fontId="10" fillId="0" borderId="2" xfId="0" applyNumberFormat="1" applyFont="1" applyBorder="1" applyAlignment="1" applyProtection="1">
      <alignment horizontal="center" vertical="center"/>
      <protection locked="0"/>
    </xf>
    <xf numFmtId="1" fontId="9" fillId="0" borderId="2" xfId="0" applyNumberFormat="1" applyFont="1" applyBorder="1" applyAlignment="1" applyProtection="1">
      <alignment horizontal="center" vertical="center"/>
      <protection locked="0"/>
    </xf>
    <xf numFmtId="9" fontId="10" fillId="0" borderId="2" xfId="0" applyNumberFormat="1" applyFont="1" applyBorder="1" applyAlignment="1" applyProtection="1">
      <alignment horizontal="center" vertical="center"/>
      <protection locked="0"/>
    </xf>
    <xf numFmtId="9" fontId="9" fillId="0" borderId="0" xfId="0" applyNumberFormat="1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9" fillId="0" borderId="2" xfId="0" applyFont="1" applyBorder="1" applyAlignment="1" applyProtection="1">
      <alignment horizontal="center" vertical="center" wrapText="1"/>
      <protection locked="0"/>
    </xf>
    <xf numFmtId="9" fontId="9" fillId="0" borderId="2" xfId="0" applyNumberFormat="1" applyFont="1" applyBorder="1" applyAlignment="1" applyProtection="1">
      <alignment horizontal="center" vertical="center" wrapText="1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0" fontId="22" fillId="3" borderId="0" xfId="0" applyFont="1" applyFill="1" applyAlignment="1" applyProtection="1">
      <alignment horizontal="center" vertical="center"/>
      <protection locked="0"/>
    </xf>
    <xf numFmtId="0" fontId="14" fillId="3" borderId="0" xfId="0" applyFont="1" applyFill="1" applyAlignment="1" applyProtection="1">
      <alignment vertical="center" wrapText="1"/>
      <protection locked="0"/>
    </xf>
    <xf numFmtId="3" fontId="6" fillId="0" borderId="2" xfId="0" applyNumberFormat="1" applyFont="1" applyBorder="1" applyAlignment="1" applyProtection="1">
      <alignment horizontal="center" vertical="center"/>
      <protection locked="0"/>
    </xf>
    <xf numFmtId="3" fontId="7" fillId="3" borderId="2" xfId="0" applyNumberFormat="1" applyFont="1" applyFill="1" applyBorder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vertical="center"/>
      <protection locked="0"/>
    </xf>
    <xf numFmtId="0" fontId="12" fillId="2" borderId="9" xfId="0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3" fontId="1" fillId="0" borderId="5" xfId="0" applyNumberFormat="1" applyFont="1" applyBorder="1" applyAlignment="1">
      <alignment horizontal="center" vertical="center"/>
    </xf>
    <xf numFmtId="9" fontId="1" fillId="0" borderId="8" xfId="6" applyFont="1" applyFill="1" applyBorder="1" applyAlignment="1" applyProtection="1">
      <alignment horizontal="center" vertical="center"/>
    </xf>
    <xf numFmtId="9" fontId="1" fillId="3" borderId="2" xfId="6" applyFont="1" applyFill="1" applyBorder="1" applyAlignment="1" applyProtection="1">
      <alignment horizontal="center" vertical="center"/>
    </xf>
    <xf numFmtId="3" fontId="1" fillId="0" borderId="2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2" fillId="2" borderId="2" xfId="0" applyFont="1" applyFill="1" applyBorder="1" applyAlignment="1">
      <alignment horizontal="center" vertical="center" wrapText="1"/>
    </xf>
    <xf numFmtId="3" fontId="15" fillId="3" borderId="2" xfId="0" applyNumberFormat="1" applyFont="1" applyFill="1" applyBorder="1" applyAlignment="1">
      <alignment horizontal="center" vertical="center"/>
    </xf>
    <xf numFmtId="9" fontId="15" fillId="0" borderId="8" xfId="6" applyFont="1" applyFill="1" applyBorder="1" applyAlignment="1" applyProtection="1">
      <alignment horizontal="center" vertical="center"/>
    </xf>
    <xf numFmtId="9" fontId="15" fillId="3" borderId="2" xfId="6" applyFont="1" applyFill="1" applyBorder="1" applyAlignment="1" applyProtection="1">
      <alignment horizontal="center" vertical="center"/>
    </xf>
    <xf numFmtId="9" fontId="1" fillId="3" borderId="5" xfId="6" applyFont="1" applyFill="1" applyBorder="1" applyAlignment="1" applyProtection="1">
      <alignment horizontal="center" vertical="center"/>
    </xf>
    <xf numFmtId="9" fontId="6" fillId="0" borderId="0" xfId="0" applyNumberFormat="1" applyFont="1" applyAlignment="1">
      <alignment vertical="center"/>
    </xf>
    <xf numFmtId="0" fontId="5" fillId="0" borderId="0" xfId="0" applyFont="1" applyAlignment="1">
      <alignment vertical="center" wrapText="1"/>
    </xf>
    <xf numFmtId="3" fontId="11" fillId="0" borderId="0" xfId="1" applyNumberFormat="1" applyFont="1" applyFill="1" applyBorder="1" applyAlignment="1" applyProtection="1">
      <alignment horizontal="center" vertical="center"/>
    </xf>
    <xf numFmtId="3" fontId="1" fillId="0" borderId="5" xfId="0" applyNumberFormat="1" applyFont="1" applyBorder="1" applyAlignment="1" applyProtection="1">
      <alignment horizontal="center" vertical="center"/>
      <protection locked="0"/>
    </xf>
    <xf numFmtId="3" fontId="1" fillId="3" borderId="5" xfId="0" applyNumberFormat="1" applyFont="1" applyFill="1" applyBorder="1" applyAlignment="1" applyProtection="1">
      <alignment horizontal="center" vertical="center"/>
      <protection locked="0"/>
    </xf>
    <xf numFmtId="3" fontId="1" fillId="0" borderId="2" xfId="0" applyNumberFormat="1" applyFont="1" applyBorder="1" applyAlignment="1" applyProtection="1">
      <alignment horizontal="center" vertical="center"/>
      <protection locked="0"/>
    </xf>
    <xf numFmtId="3" fontId="1" fillId="3" borderId="2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vertical="center"/>
      <protection locked="0"/>
    </xf>
    <xf numFmtId="3" fontId="15" fillId="3" borderId="2" xfId="0" applyNumberFormat="1" applyFont="1" applyFill="1" applyBorder="1" applyAlignment="1" applyProtection="1">
      <alignment horizontal="center" vertical="center"/>
      <protection locked="0"/>
    </xf>
    <xf numFmtId="0" fontId="29" fillId="0" borderId="0" xfId="0" applyFont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3" fontId="17" fillId="0" borderId="2" xfId="0" applyNumberFormat="1" applyFont="1" applyBorder="1" applyAlignment="1" applyProtection="1">
      <alignment horizontal="center" vertical="center"/>
      <protection locked="0"/>
    </xf>
    <xf numFmtId="0" fontId="21" fillId="3" borderId="0" xfId="0" applyFont="1" applyFill="1" applyAlignment="1" applyProtection="1">
      <alignment vertical="center"/>
      <protection locked="0"/>
    </xf>
    <xf numFmtId="0" fontId="28" fillId="2" borderId="10" xfId="0" applyFont="1" applyFill="1" applyBorder="1" applyAlignment="1" applyProtection="1">
      <alignment horizontal="center" vertical="center" wrapText="1"/>
      <protection locked="0"/>
    </xf>
    <xf numFmtId="0" fontId="28" fillId="2" borderId="11" xfId="0" applyFont="1" applyFill="1" applyBorder="1" applyAlignment="1" applyProtection="1">
      <alignment horizontal="center" vertical="center" wrapText="1"/>
      <protection locked="0"/>
    </xf>
    <xf numFmtId="0" fontId="28" fillId="2" borderId="13" xfId="0" applyFont="1" applyFill="1" applyBorder="1" applyAlignment="1" applyProtection="1">
      <alignment horizontal="center" vertical="center" wrapText="1"/>
      <protection locked="0"/>
    </xf>
    <xf numFmtId="0" fontId="28" fillId="2" borderId="14" xfId="0" applyFont="1" applyFill="1" applyBorder="1" applyAlignment="1" applyProtection="1">
      <alignment horizontal="center" vertical="center" wrapText="1"/>
      <protection locked="0"/>
    </xf>
    <xf numFmtId="0" fontId="28" fillId="2" borderId="4" xfId="0" applyFont="1" applyFill="1" applyBorder="1" applyAlignment="1" applyProtection="1">
      <alignment horizontal="center" vertical="center" wrapText="1"/>
      <protection locked="0"/>
    </xf>
    <xf numFmtId="0" fontId="28" fillId="2" borderId="12" xfId="0" applyFont="1" applyFill="1" applyBorder="1" applyAlignment="1" applyProtection="1">
      <alignment horizontal="center" vertical="center" wrapText="1"/>
      <protection locked="0"/>
    </xf>
    <xf numFmtId="0" fontId="12" fillId="2" borderId="9" xfId="0" applyFont="1" applyFill="1" applyBorder="1" applyAlignment="1" applyProtection="1">
      <alignment horizontal="center" vertical="center" wrapText="1"/>
      <protection locked="0"/>
    </xf>
    <xf numFmtId="0" fontId="12" fillId="2" borderId="5" xfId="0" applyFont="1" applyFill="1" applyBorder="1" applyAlignment="1" applyProtection="1">
      <alignment horizontal="center" vertical="center" wrapText="1"/>
      <protection locked="0"/>
    </xf>
    <xf numFmtId="0" fontId="25" fillId="2" borderId="13" xfId="0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Alignment="1" applyProtection="1">
      <alignment horizontal="center" vertical="center" wrapText="1"/>
      <protection locked="0"/>
    </xf>
    <xf numFmtId="0" fontId="25" fillId="2" borderId="14" xfId="0" applyFont="1" applyFill="1" applyBorder="1" applyAlignment="1" applyProtection="1">
      <alignment horizontal="center" vertical="center" wrapText="1"/>
      <protection locked="0"/>
    </xf>
    <xf numFmtId="0" fontId="25" fillId="2" borderId="4" xfId="0" applyFont="1" applyFill="1" applyBorder="1" applyAlignment="1" applyProtection="1">
      <alignment horizontal="center" vertical="center" wrapText="1"/>
      <protection locked="0"/>
    </xf>
    <xf numFmtId="0" fontId="25" fillId="2" borderId="15" xfId="0" applyFont="1" applyFill="1" applyBorder="1" applyAlignment="1" applyProtection="1">
      <alignment horizontal="center" vertical="center" wrapText="1"/>
      <protection locked="0"/>
    </xf>
    <xf numFmtId="0" fontId="25" fillId="2" borderId="12" xfId="0" applyFont="1" applyFill="1" applyBorder="1" applyAlignment="1" applyProtection="1">
      <alignment horizontal="center" vertical="center" wrapText="1"/>
      <protection locked="0"/>
    </xf>
    <xf numFmtId="0" fontId="25" fillId="2" borderId="10" xfId="0" applyFont="1" applyFill="1" applyBorder="1" applyAlignment="1" applyProtection="1">
      <alignment horizontal="center" vertical="center" wrapText="1"/>
      <protection locked="0"/>
    </xf>
    <xf numFmtId="0" fontId="25" fillId="2" borderId="3" xfId="0" applyFont="1" applyFill="1" applyBorder="1" applyAlignment="1" applyProtection="1">
      <alignment horizontal="center" vertical="center" wrapText="1"/>
      <protection locked="0"/>
    </xf>
    <xf numFmtId="0" fontId="25" fillId="2" borderId="11" xfId="0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Alignment="1" applyProtection="1">
      <alignment horizontal="center" vertical="center" wrapText="1"/>
      <protection locked="0"/>
    </xf>
    <xf numFmtId="0" fontId="12" fillId="2" borderId="2" xfId="0" applyFont="1" applyFill="1" applyBorder="1" applyAlignment="1" applyProtection="1">
      <alignment horizontal="center" vertical="center" wrapText="1"/>
      <protection locked="0"/>
    </xf>
    <xf numFmtId="0" fontId="9" fillId="0" borderId="9" xfId="0" applyFont="1" applyBorder="1" applyAlignment="1" applyProtection="1">
      <alignment horizontal="center" vertical="center" wrapText="1"/>
      <protection locked="0"/>
    </xf>
    <xf numFmtId="0" fontId="9" fillId="0" borderId="5" xfId="0" applyFont="1" applyBorder="1" applyAlignment="1" applyProtection="1">
      <alignment horizontal="center" vertical="center" wrapText="1"/>
      <protection locked="0"/>
    </xf>
    <xf numFmtId="0" fontId="18" fillId="2" borderId="2" xfId="0" applyFont="1" applyFill="1" applyBorder="1" applyAlignment="1" applyProtection="1">
      <alignment horizontal="center" vertical="center" wrapText="1"/>
      <protection locked="0"/>
    </xf>
    <xf numFmtId="0" fontId="18" fillId="2" borderId="1" xfId="0" applyFont="1" applyFill="1" applyBorder="1" applyAlignment="1" applyProtection="1">
      <alignment horizontal="center" vertical="center" wrapText="1"/>
      <protection locked="0"/>
    </xf>
    <xf numFmtId="0" fontId="18" fillId="2" borderId="7" xfId="0" applyFont="1" applyFill="1" applyBorder="1" applyAlignment="1" applyProtection="1">
      <alignment horizontal="center" vertical="center" wrapText="1"/>
      <protection locked="0"/>
    </xf>
    <xf numFmtId="0" fontId="18" fillId="2" borderId="6" xfId="0" applyFont="1" applyFill="1" applyBorder="1" applyAlignment="1" applyProtection="1">
      <alignment horizontal="center" vertical="center" wrapText="1"/>
      <protection locked="0"/>
    </xf>
    <xf numFmtId="0" fontId="12" fillId="2" borderId="4" xfId="0" applyFont="1" applyFill="1" applyBorder="1" applyAlignment="1" applyProtection="1">
      <alignment horizontal="center" vertical="center" wrapText="1"/>
      <protection locked="0"/>
    </xf>
    <xf numFmtId="0" fontId="12" fillId="2" borderId="12" xfId="0" applyFont="1" applyFill="1" applyBorder="1" applyAlignment="1" applyProtection="1">
      <alignment horizontal="center" vertical="center" wrapText="1"/>
      <protection locked="0"/>
    </xf>
    <xf numFmtId="0" fontId="12" fillId="2" borderId="10" xfId="0" applyFont="1" applyFill="1" applyBorder="1" applyAlignment="1" applyProtection="1">
      <alignment horizontal="center" vertical="center" wrapText="1"/>
      <protection locked="0"/>
    </xf>
    <xf numFmtId="0" fontId="12" fillId="2" borderId="11" xfId="0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25" fillId="2" borderId="10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3" xfId="0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center" vertical="center" wrapText="1"/>
    </xf>
    <xf numFmtId="0" fontId="25" fillId="2" borderId="14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5" fillId="2" borderId="15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31" fillId="7" borderId="10" xfId="0" applyFont="1" applyFill="1" applyBorder="1" applyAlignment="1">
      <alignment horizontal="center" vertical="center" wrapText="1"/>
    </xf>
    <xf numFmtId="0" fontId="31" fillId="7" borderId="1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1" fillId="8" borderId="10" xfId="0" applyFont="1" applyFill="1" applyBorder="1" applyAlignment="1">
      <alignment horizontal="center" vertical="center" wrapText="1"/>
    </xf>
    <xf numFmtId="0" fontId="31" fillId="8" borderId="11" xfId="0" applyFont="1" applyFill="1" applyBorder="1" applyAlignment="1">
      <alignment horizontal="center" vertical="center" wrapText="1"/>
    </xf>
    <xf numFmtId="0" fontId="31" fillId="8" borderId="4" xfId="0" applyFont="1" applyFill="1" applyBorder="1" applyAlignment="1">
      <alignment horizontal="center" vertical="center" wrapText="1"/>
    </xf>
    <xf numFmtId="0" fontId="31" fillId="8" borderId="12" xfId="0" applyFont="1" applyFill="1" applyBorder="1" applyAlignment="1">
      <alignment horizontal="center" vertical="center" wrapText="1"/>
    </xf>
    <xf numFmtId="0" fontId="31" fillId="7" borderId="4" xfId="0" applyFont="1" applyFill="1" applyBorder="1" applyAlignment="1">
      <alignment horizontal="center" vertical="center" wrapText="1"/>
    </xf>
    <xf numFmtId="0" fontId="31" fillId="7" borderId="12" xfId="0" applyFont="1" applyFill="1" applyBorder="1" applyAlignment="1">
      <alignment horizontal="center" vertical="center" wrapText="1"/>
    </xf>
  </cellXfs>
  <cellStyles count="7">
    <cellStyle name="Lien hypertexte" xfId="4" builtinId="8"/>
    <cellStyle name="Milliers" xfId="1" builtinId="3"/>
    <cellStyle name="Normal" xfId="0" builtinId="0"/>
    <cellStyle name="Normal 2" xfId="2" xr:uid="{00000000-0005-0000-0000-000002000000}"/>
    <cellStyle name="Normal 2 2" xfId="5" xr:uid="{83CA3F2D-BC56-4956-8960-FA319BB38D18}"/>
    <cellStyle name="Pourcentage" xfId="6" builtinId="5"/>
    <cellStyle name="Pourcentage 2" xfId="3" xr:uid="{B9345597-9270-4411-8188-F4F6221200B5}"/>
  </cellStyles>
  <dxfs count="0"/>
  <tableStyles count="0" defaultTableStyle="TableStyleMedium2" defaultPivotStyle="PivotStyleLight16"/>
  <colors>
    <mruColors>
      <color rgb="FF2F3E8B"/>
      <color rgb="FFC92274"/>
      <color rgb="FF939399"/>
      <color rgb="FF007BC4"/>
      <color rgb="FFB7182E"/>
      <color rgb="FF006D8B"/>
      <color rgb="FF216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1206500</xdr:colOff>
      <xdr:row>7</xdr:row>
      <xdr:rowOff>171450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F27CDC8-9C85-A7D1-EEC5-344D4B4FA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06600" cy="1489075"/>
        </a:xfrm>
        <a:prstGeom prst="rect">
          <a:avLst/>
        </a:prstGeom>
      </xdr:spPr>
    </xdr:pic>
    <xdr:clientData/>
  </xdr:twoCellAnchor>
  <xdr:twoCellAnchor editAs="oneCell">
    <xdr:from>
      <xdr:col>1</xdr:col>
      <xdr:colOff>73025</xdr:colOff>
      <xdr:row>1</xdr:row>
      <xdr:rowOff>123825</xdr:rowOff>
    </xdr:from>
    <xdr:to>
      <xdr:col>1</xdr:col>
      <xdr:colOff>2721111</xdr:colOff>
      <xdr:row>9</xdr:row>
      <xdr:rowOff>127080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50E70F5-A9C9-489F-BC38-D2414CA1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-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25" y="304800"/>
          <a:ext cx="2648086" cy="154630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7</xdr:row>
      <xdr:rowOff>38100</xdr:rowOff>
    </xdr:from>
    <xdr:to>
      <xdr:col>10</xdr:col>
      <xdr:colOff>495300</xdr:colOff>
      <xdr:row>44</xdr:row>
      <xdr:rowOff>154897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2B9D654-7FF4-4219-A768-55FF4FD61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422400"/>
          <a:ext cx="10680700" cy="72033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1972324</xdr:colOff>
      <xdr:row>10</xdr:row>
      <xdr:rowOff>105251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9F29D4E6-5B08-E642-8F25-5BB7E619C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48624" cy="2099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179915</xdr:rowOff>
    </xdr:from>
    <xdr:to>
      <xdr:col>1</xdr:col>
      <xdr:colOff>1781311</xdr:colOff>
      <xdr:row>8</xdr:row>
      <xdr:rowOff>110145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E1FC09F7-39DE-F84E-A3F4-E1ED082C8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915"/>
          <a:ext cx="2657611" cy="15431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21167</xdr:colOff>
      <xdr:row>0</xdr:row>
      <xdr:rowOff>0</xdr:rowOff>
    </xdr:from>
    <xdr:to>
      <xdr:col>1</xdr:col>
      <xdr:colOff>2415766</xdr:colOff>
      <xdr:row>10</xdr:row>
      <xdr:rowOff>54451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DDFBFB6-7E7B-42D3-9B28-A00A5C091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7" y="0"/>
          <a:ext cx="2839099" cy="20864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84668</xdr:rowOff>
    </xdr:from>
    <xdr:to>
      <xdr:col>1</xdr:col>
      <xdr:colOff>2203586</xdr:colOff>
      <xdr:row>8</xdr:row>
      <xdr:rowOff>100623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52D611B-6212-4C76-A91C-D0E2259C1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668"/>
          <a:ext cx="2648086" cy="15399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7</xdr:row>
      <xdr:rowOff>152400</xdr:rowOff>
    </xdr:from>
    <xdr:to>
      <xdr:col>14</xdr:col>
      <xdr:colOff>88900</xdr:colOff>
      <xdr:row>45</xdr:row>
      <xdr:rowOff>71164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305ED6-773C-8F4E-9777-43A066573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" y="1498600"/>
          <a:ext cx="11404600" cy="71958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219724</xdr:colOff>
      <xdr:row>10</xdr:row>
      <xdr:rowOff>143351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C1AAB501-85DF-8841-B844-8E468D3BE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48624" cy="2099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179915</xdr:rowOff>
    </xdr:from>
    <xdr:to>
      <xdr:col>3</xdr:col>
      <xdr:colOff>28711</xdr:colOff>
      <xdr:row>8</xdr:row>
      <xdr:rowOff>148245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E337657E-A309-EE4C-9928-5C126AB7B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915"/>
          <a:ext cx="2657611" cy="15431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384824</xdr:colOff>
      <xdr:row>10</xdr:row>
      <xdr:rowOff>181451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56AFEF1-8168-9B48-8F9C-1A589AA62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48624" cy="2099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179915</xdr:rowOff>
    </xdr:from>
    <xdr:to>
      <xdr:col>4</xdr:col>
      <xdr:colOff>193811</xdr:colOff>
      <xdr:row>9</xdr:row>
      <xdr:rowOff>8545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9A66448-A2A4-9A43-824D-208492C2A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915"/>
          <a:ext cx="2657611" cy="15431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38894</xdr:colOff>
      <xdr:row>0</xdr:row>
      <xdr:rowOff>0</xdr:rowOff>
    </xdr:from>
    <xdr:to>
      <xdr:col>1</xdr:col>
      <xdr:colOff>2430318</xdr:colOff>
      <xdr:row>10</xdr:row>
      <xdr:rowOff>49688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08E4067-C434-4C10-A7CF-11AF13B1C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4" y="0"/>
          <a:ext cx="2835924" cy="2081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13230</xdr:rowOff>
    </xdr:from>
    <xdr:to>
      <xdr:col>1</xdr:col>
      <xdr:colOff>2203586</xdr:colOff>
      <xdr:row>8</xdr:row>
      <xdr:rowOff>35535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258575E-BCF0-4633-8E73-34322654B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30"/>
          <a:ext cx="2648086" cy="154630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362953</xdr:colOff>
      <xdr:row>10</xdr:row>
      <xdr:rowOff>26934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8A8C933-F3B5-4CE7-9751-C6FEDC847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58175" cy="21294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87842</xdr:rowOff>
    </xdr:from>
    <xdr:to>
      <xdr:col>5</xdr:col>
      <xdr:colOff>185698</xdr:colOff>
      <xdr:row>8</xdr:row>
      <xdr:rowOff>122847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09B6A9D-F9CC-4E7E-A4DC-21F7F1D9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842"/>
          <a:ext cx="2880920" cy="161544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0</xdr:col>
      <xdr:colOff>66675</xdr:colOff>
      <xdr:row>0</xdr:row>
      <xdr:rowOff>112117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DC0CF661-8F14-BF29-657B-4E36E6E117C6}"/>
            </a:ext>
          </a:extLst>
        </xdr:cNvPr>
        <xdr:cNvSpPr txBox="1"/>
      </xdr:nvSpPr>
      <xdr:spPr>
        <a:xfrm>
          <a:off x="9525" y="9525"/>
          <a:ext cx="571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fr-BE" sz="100">
              <a:latin typeface="ZWAdobeF" pitchFamily="2" charset="0"/>
            </a:rPr>
            <a:t>X8A0T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448324</xdr:colOff>
      <xdr:row>10</xdr:row>
      <xdr:rowOff>67151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597081F-2D4C-0841-BA57-E8C58C811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48624" cy="2099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179915</xdr:rowOff>
    </xdr:from>
    <xdr:to>
      <xdr:col>3</xdr:col>
      <xdr:colOff>257311</xdr:colOff>
      <xdr:row>9</xdr:row>
      <xdr:rowOff>8545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B4B5C9D-D250-AD40-AF64-D6182F0D5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915"/>
          <a:ext cx="2657611" cy="15431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</xdr:rowOff>
    </xdr:from>
    <xdr:to>
      <xdr:col>1</xdr:col>
      <xdr:colOff>66675</xdr:colOff>
      <xdr:row>0</xdr:row>
      <xdr:rowOff>112117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A0F7F1CC-8EE8-4351-6FC8-9FE3D945A0F2}"/>
            </a:ext>
          </a:extLst>
        </xdr:cNvPr>
        <xdr:cNvSpPr txBox="1"/>
      </xdr:nvSpPr>
      <xdr:spPr>
        <a:xfrm>
          <a:off x="9525" y="9525"/>
          <a:ext cx="571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fr-BE" sz="100">
              <a:latin typeface="ZWAdobeF" pitchFamily="2" charset="0"/>
            </a:rPr>
            <a:t>X9A0T</a:t>
          </a:r>
        </a:p>
      </xdr:txBody>
    </xdr:sp>
    <xdr:clientData/>
  </xdr:twoCellAnchor>
  <xdr:twoCellAnchor editAs="oneCell">
    <xdr:from>
      <xdr:col>0</xdr:col>
      <xdr:colOff>21166</xdr:colOff>
      <xdr:row>0</xdr:row>
      <xdr:rowOff>0</xdr:rowOff>
    </xdr:from>
    <xdr:to>
      <xdr:col>1</xdr:col>
      <xdr:colOff>2412590</xdr:colOff>
      <xdr:row>10</xdr:row>
      <xdr:rowOff>44926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305F30D-9648-434E-932B-1DDAE512B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" y="0"/>
          <a:ext cx="2835924" cy="2076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87842</xdr:rowOff>
    </xdr:from>
    <xdr:to>
      <xdr:col>1</xdr:col>
      <xdr:colOff>2200411</xdr:colOff>
      <xdr:row>8</xdr:row>
      <xdr:rowOff>106972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EB8A408-5C80-4794-9FEF-F60805285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842"/>
          <a:ext cx="2644911" cy="15431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</xdr:rowOff>
    </xdr:from>
    <xdr:to>
      <xdr:col>1</xdr:col>
      <xdr:colOff>66675</xdr:colOff>
      <xdr:row>0</xdr:row>
      <xdr:rowOff>112117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F32D7B34-79CD-4241-1B28-D56568531E61}"/>
            </a:ext>
          </a:extLst>
        </xdr:cNvPr>
        <xdr:cNvSpPr txBox="1"/>
      </xdr:nvSpPr>
      <xdr:spPr>
        <a:xfrm>
          <a:off x="9525" y="9525"/>
          <a:ext cx="5715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fr-BE" sz="100">
              <a:latin typeface="ZWAdobeF" pitchFamily="2" charset="0"/>
            </a:rPr>
            <a:t>X10A0T</a:t>
          </a:r>
        </a:p>
      </xdr:txBody>
    </xdr:sp>
    <xdr:clientData/>
  </xdr:twoCellAnchor>
  <xdr:twoCellAnchor editAs="oneCell">
    <xdr:from>
      <xdr:col>2</xdr:col>
      <xdr:colOff>598854</xdr:colOff>
      <xdr:row>5</xdr:row>
      <xdr:rowOff>3908</xdr:rowOff>
    </xdr:from>
    <xdr:to>
      <xdr:col>17</xdr:col>
      <xdr:colOff>521243</xdr:colOff>
      <xdr:row>44</xdr:row>
      <xdr:rowOff>13677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E4A28B6-6436-795B-18A0-57EF75E67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5554" y="956408"/>
          <a:ext cx="13790789" cy="75662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1311924</xdr:colOff>
      <xdr:row>10</xdr:row>
      <xdr:rowOff>67151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A083BB8-E43F-F84A-B85C-98F9F26A3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48624" cy="2099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179915</xdr:rowOff>
    </xdr:from>
    <xdr:to>
      <xdr:col>2</xdr:col>
      <xdr:colOff>1120911</xdr:colOff>
      <xdr:row>8</xdr:row>
      <xdr:rowOff>72045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39FAA80-2E25-9B41-90E3-D94F6902B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915"/>
          <a:ext cx="2657611" cy="15431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12</xdr:col>
      <xdr:colOff>205410</xdr:colOff>
      <xdr:row>45</xdr:row>
      <xdr:rowOff>129761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BCC20E4C-BDDF-6CA1-9FD8-4D7E4444A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2242800" cy="8826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76200</xdr:colOff>
      <xdr:row>44</xdr:row>
      <xdr:rowOff>61633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597C67A-273F-4744-6FAB-07F160080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2344400" cy="84436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</xdr:colOff>
      <xdr:row>0</xdr:row>
      <xdr:rowOff>0</xdr:rowOff>
    </xdr:from>
    <xdr:to>
      <xdr:col>12</xdr:col>
      <xdr:colOff>268913</xdr:colOff>
      <xdr:row>45</xdr:row>
      <xdr:rowOff>117061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768C3A-A009-9853-0E2D-25ACDEE56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" y="0"/>
          <a:ext cx="12306300" cy="8813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139700</xdr:colOff>
      <xdr:row>47</xdr:row>
      <xdr:rowOff>177800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77DC20A-8DF2-27B4-D25F-8493076C2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407900" cy="9131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2404124</xdr:colOff>
      <xdr:row>11</xdr:row>
      <xdr:rowOff>3652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ABAB7-42A7-D3F2-64DB-869644B7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848624" cy="20864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179916</xdr:rowOff>
    </xdr:from>
    <xdr:to>
      <xdr:col>1</xdr:col>
      <xdr:colOff>2213111</xdr:colOff>
      <xdr:row>9</xdr:row>
      <xdr:rowOff>33946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442BEB8-E16F-4FCB-8920-149DF93CA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9916"/>
          <a:ext cx="2648086" cy="15431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2394599</xdr:colOff>
      <xdr:row>10</xdr:row>
      <xdr:rowOff>41751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CA4D5C6B-1C10-4469-8847-008B7AEBE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39099" cy="2073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172507</xdr:rowOff>
    </xdr:from>
    <xdr:to>
      <xdr:col>1</xdr:col>
      <xdr:colOff>2203586</xdr:colOff>
      <xdr:row>8</xdr:row>
      <xdr:rowOff>185287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15A76B08-7791-4E67-961E-4D9CCB4F2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2507"/>
          <a:ext cx="2648086" cy="15367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130969</xdr:colOff>
      <xdr:row>0</xdr:row>
      <xdr:rowOff>0</xdr:rowOff>
    </xdr:from>
    <xdr:to>
      <xdr:col>1</xdr:col>
      <xdr:colOff>2525568</xdr:colOff>
      <xdr:row>10</xdr:row>
      <xdr:rowOff>183038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0295A31-5E5B-424E-BDA3-3C0A093EB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9" y="0"/>
          <a:ext cx="2839099" cy="20880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2203586</xdr:colOff>
      <xdr:row>9</xdr:row>
      <xdr:rowOff>15955</xdr:rowOff>
    </xdr:to>
    <xdr:pic>
      <xdr:nvPicPr>
        <xdr:cNvPr id="2" name="Image 3">
          <a:extLst>
            <a:ext uri="{FF2B5EF4-FFF2-40B4-BE49-F238E27FC236}">
              <a16:creationId xmlns:a16="http://schemas.microsoft.com/office/drawing/2014/main" id="{6E76EB1F-396C-4C17-9777-F388AFBD5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2648086" cy="15399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2394599</xdr:colOff>
      <xdr:row>10</xdr:row>
      <xdr:rowOff>56038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A37496D-8011-DE49-B6A8-7B8F154F9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39099" cy="20880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2648086</xdr:colOff>
      <xdr:row>8</xdr:row>
      <xdr:rowOff>79455</xdr:rowOff>
    </xdr:to>
    <xdr:pic>
      <xdr:nvPicPr>
        <xdr:cNvPr id="3" name="Image 3">
          <a:extLst>
            <a:ext uri="{FF2B5EF4-FFF2-40B4-BE49-F238E27FC236}">
              <a16:creationId xmlns:a16="http://schemas.microsoft.com/office/drawing/2014/main" id="{B3B7D6F2-2754-B44D-B555-8A3C0B5D5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2648086" cy="1539955"/>
        </a:xfrm>
        <a:prstGeom prst="rect">
          <a:avLst/>
        </a:prstGeom>
      </xdr:spPr>
    </xdr:pic>
    <xdr:clientData/>
  </xdr:twoCellAnchor>
  <xdr:twoCellAnchor>
    <xdr:from>
      <xdr:col>4</xdr:col>
      <xdr:colOff>9525</xdr:colOff>
      <xdr:row>11</xdr:row>
      <xdr:rowOff>0</xdr:rowOff>
    </xdr:from>
    <xdr:to>
      <xdr:col>4</xdr:col>
      <xdr:colOff>66675</xdr:colOff>
      <xdr:row>11</xdr:row>
      <xdr:rowOff>61317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DE908269-DC97-E34E-95F1-3EC00E9D3B3E}"/>
            </a:ext>
          </a:extLst>
        </xdr:cNvPr>
        <xdr:cNvSpPr txBox="1"/>
      </xdr:nvSpPr>
      <xdr:spPr>
        <a:xfrm>
          <a:off x="8340725" y="2095500"/>
          <a:ext cx="57150" cy="61317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fr-BE" sz="100">
              <a:latin typeface="ZWAdobeF" pitchFamily="2" charset="0"/>
            </a:rPr>
            <a:t>X2A0T</a:t>
          </a:r>
        </a:p>
      </xdr:txBody>
    </xdr:sp>
    <xdr:clientData/>
  </xdr:twoCellAnchor>
  <xdr:twoCellAnchor>
    <xdr:from>
      <xdr:col>4</xdr:col>
      <xdr:colOff>0</xdr:colOff>
      <xdr:row>11</xdr:row>
      <xdr:rowOff>9525</xdr:rowOff>
    </xdr:from>
    <xdr:to>
      <xdr:col>4</xdr:col>
      <xdr:colOff>63500</xdr:colOff>
      <xdr:row>11</xdr:row>
      <xdr:rowOff>112117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801B5DE1-70C0-574A-8B7B-AEC9D6EB614C}"/>
            </a:ext>
          </a:extLst>
        </xdr:cNvPr>
        <xdr:cNvSpPr txBox="1"/>
      </xdr:nvSpPr>
      <xdr:spPr>
        <a:xfrm>
          <a:off x="8331200" y="210502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fr-BE" sz="100">
              <a:latin typeface="ZWAdobeF" pitchFamily="2" charset="0"/>
            </a:rPr>
            <a:t>X4A1T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098AA-3D6D-4E0A-B81B-299650C5E9EF}">
  <sheetPr>
    <tabColor rgb="FF2F3E8B"/>
    <pageSetUpPr fitToPage="1"/>
  </sheetPr>
  <dimension ref="A3:E29"/>
  <sheetViews>
    <sheetView showGridLines="0" tabSelected="1" zoomScaleNormal="100" workbookViewId="0">
      <selection activeCell="D27" sqref="B10:D27"/>
    </sheetView>
  </sheetViews>
  <sheetFormatPr baseColWidth="10" defaultColWidth="11.5" defaultRowHeight="15" x14ac:dyDescent="0.2"/>
  <cols>
    <col min="2" max="2" width="56.83203125" bestFit="1" customWidth="1"/>
    <col min="3" max="3" width="4.5" customWidth="1"/>
    <col min="4" max="4" width="63.6640625" style="15" bestFit="1" customWidth="1"/>
  </cols>
  <sheetData>
    <row r="3" spans="2:5" ht="15" customHeight="1" x14ac:dyDescent="0.2">
      <c r="D3" s="203" t="s">
        <v>0</v>
      </c>
      <c r="E3" s="204"/>
    </row>
    <row r="4" spans="2:5" ht="15" customHeight="1" x14ac:dyDescent="0.2">
      <c r="D4" s="205"/>
      <c r="E4" s="206"/>
    </row>
    <row r="5" spans="2:5" s="10" customFormat="1" ht="15" customHeight="1" x14ac:dyDescent="0.2">
      <c r="D5" s="205" t="s">
        <v>1</v>
      </c>
      <c r="E5" s="206"/>
    </row>
    <row r="6" spans="2:5" ht="15" customHeight="1" x14ac:dyDescent="0.2">
      <c r="D6" s="207"/>
      <c r="E6" s="208"/>
    </row>
    <row r="10" spans="2:5" ht="26.25" customHeight="1" x14ac:dyDescent="0.2">
      <c r="B10" s="40" t="s">
        <v>2</v>
      </c>
      <c r="C10" s="40"/>
      <c r="D10" s="40" t="s">
        <v>3</v>
      </c>
    </row>
    <row r="11" spans="2:5" s="10" customFormat="1" ht="26.25" customHeight="1" x14ac:dyDescent="0.2">
      <c r="B11" s="31"/>
      <c r="C11" s="31"/>
      <c r="D11" s="31"/>
    </row>
    <row r="12" spans="2:5" ht="15" customHeight="1" x14ac:dyDescent="0.2">
      <c r="B12" s="42" t="s">
        <v>4</v>
      </c>
      <c r="C12" s="11"/>
      <c r="D12" s="5" t="s">
        <v>5</v>
      </c>
    </row>
    <row r="13" spans="2:5" ht="15" customHeight="1" x14ac:dyDescent="0.2">
      <c r="B13" s="5" t="s">
        <v>6</v>
      </c>
      <c r="C13" s="11"/>
      <c r="D13" s="5" t="s">
        <v>7</v>
      </c>
    </row>
    <row r="14" spans="2:5" ht="15" customHeight="1" x14ac:dyDescent="0.2">
      <c r="B14" s="11" t="s">
        <v>8</v>
      </c>
      <c r="C14" s="11"/>
      <c r="D14" s="41" t="s">
        <v>9</v>
      </c>
    </row>
    <row r="15" spans="2:5" ht="15" customHeight="1" x14ac:dyDescent="0.2">
      <c r="B15" s="43" t="s">
        <v>10</v>
      </c>
      <c r="C15" s="30"/>
      <c r="D15" s="41" t="s">
        <v>62</v>
      </c>
    </row>
    <row r="16" spans="2:5" ht="15" customHeight="1" x14ac:dyDescent="0.2">
      <c r="B16" s="11" t="s">
        <v>11</v>
      </c>
      <c r="C16" s="11"/>
      <c r="D16" s="41" t="s">
        <v>12</v>
      </c>
    </row>
    <row r="17" spans="1:4" ht="15" customHeight="1" x14ac:dyDescent="0.2">
      <c r="B17" s="11" t="s">
        <v>13</v>
      </c>
      <c r="C17" s="30"/>
      <c r="D17" s="41" t="s">
        <v>14</v>
      </c>
    </row>
    <row r="18" spans="1:4" ht="15" customHeight="1" x14ac:dyDescent="0.2">
      <c r="B18" s="11" t="s">
        <v>15</v>
      </c>
      <c r="C18" s="30"/>
      <c r="D18" s="41" t="s">
        <v>16</v>
      </c>
    </row>
    <row r="19" spans="1:4" ht="15" customHeight="1" x14ac:dyDescent="0.2">
      <c r="B19" s="11" t="s">
        <v>17</v>
      </c>
      <c r="C19" s="11"/>
      <c r="D19" s="41" t="s">
        <v>18</v>
      </c>
    </row>
    <row r="20" spans="1:4" ht="15" customHeight="1" x14ac:dyDescent="0.2">
      <c r="B20" s="11" t="s">
        <v>19</v>
      </c>
      <c r="C20" s="11"/>
      <c r="D20" s="41" t="s">
        <v>20</v>
      </c>
    </row>
    <row r="21" spans="1:4" ht="15" customHeight="1" x14ac:dyDescent="0.2">
      <c r="A21" s="5"/>
      <c r="B21" s="11" t="s">
        <v>21</v>
      </c>
      <c r="C21" s="30"/>
      <c r="D21" s="41" t="s">
        <v>22</v>
      </c>
    </row>
    <row r="22" spans="1:4" ht="15" customHeight="1" x14ac:dyDescent="0.2">
      <c r="A22" s="5"/>
      <c r="B22" s="11" t="s">
        <v>23</v>
      </c>
      <c r="C22" s="30"/>
      <c r="D22" s="41" t="s">
        <v>24</v>
      </c>
    </row>
    <row r="23" spans="1:4" ht="15" customHeight="1" x14ac:dyDescent="0.2">
      <c r="B23" s="11" t="s">
        <v>25</v>
      </c>
      <c r="C23" s="30"/>
      <c r="D23" s="41" t="s">
        <v>26</v>
      </c>
    </row>
    <row r="24" spans="1:4" ht="15" customHeight="1" x14ac:dyDescent="0.2">
      <c r="B24" s="11" t="s">
        <v>27</v>
      </c>
      <c r="C24" s="30"/>
      <c r="D24" s="41" t="s">
        <v>28</v>
      </c>
    </row>
    <row r="25" spans="1:4" ht="15" customHeight="1" x14ac:dyDescent="0.2">
      <c r="B25" s="11" t="s">
        <v>29</v>
      </c>
      <c r="C25" s="30"/>
      <c r="D25" s="41" t="s">
        <v>30</v>
      </c>
    </row>
    <row r="26" spans="1:4" ht="15" customHeight="1" x14ac:dyDescent="0.2">
      <c r="B26" s="11" t="s">
        <v>31</v>
      </c>
      <c r="C26" s="30"/>
      <c r="D26" s="41" t="s">
        <v>32</v>
      </c>
    </row>
    <row r="27" spans="1:4" x14ac:dyDescent="0.2">
      <c r="C27" s="30"/>
      <c r="D27"/>
    </row>
    <row r="28" spans="1:4" x14ac:dyDescent="0.2">
      <c r="C28" s="30"/>
      <c r="D28"/>
    </row>
    <row r="29" spans="1:4" x14ac:dyDescent="0.2">
      <c r="C29" s="30"/>
    </row>
  </sheetData>
  <sheetProtection insertRows="0" insertHyperlinks="0" sort="0" autoFilter="0" pivotTables="0"/>
  <mergeCells count="2">
    <mergeCell ref="D3:E4"/>
    <mergeCell ref="D5:E6"/>
  </mergeCells>
  <hyperlinks>
    <hyperlink ref="B14" location="Pers!A1" display="Effectif total par commune" xr:uid="{A95C2031-DD03-46D5-9EC2-055D7233CCC7}"/>
    <hyperlink ref="B16" location="Trav_Werk!A1" display="Répartition des agents par type de relation de travail" xr:uid="{E652BC8C-1113-468F-A585-405EDF35C4A7}"/>
    <hyperlink ref="B17" location="Subv_Gesubs!A1" display="Proportion d'agents subventionnés " xr:uid="{B139EB36-DFE3-430D-9180-841489529190}"/>
    <hyperlink ref="B19" location="Niv!A1" display="Répartition des agents par niveau" xr:uid="{41D7FDD9-0A3B-4E57-A892-486023EE6CE4}"/>
    <hyperlink ref="B22" location="Ge!A1" display="Répartition des agents en fonction du genre" xr:uid="{3831842D-0AFE-4986-A9E0-AA21B24B8885}"/>
    <hyperlink ref="B24" location="'A5'!A1" display="Genre et haute hiérarchie" xr:uid="{FF615935-F02F-4FE7-ABCD-2F54A4721214}"/>
    <hyperlink ref="B21" location="Niv_TW!A1" display="Répartition des agents par niveau et type de relation de travail" xr:uid="{AFFBBDD0-1937-4AB4-85D6-2C9A6DA88AF2}"/>
    <hyperlink ref="B25" location="Dom_Woon!A1" display="Répartition des agents en fonction de leur domicile" xr:uid="{A11F3AE4-6659-4D76-BC6B-BC0E3AA5FE67}"/>
    <hyperlink ref="B26" location="Age_Leef!A1" display="Pyramide des âges" xr:uid="{60E281E8-5032-4EB5-8D9E-84BE6A944692}"/>
    <hyperlink ref="B15" location="Hab_Inw!A1" display="Nombre d'habitants par agent (ETP)" xr:uid="{29A432E5-53BB-49A3-9CE5-7183CDAF9379}"/>
    <hyperlink ref="B23" location="GeNiv!A1" display="Répartition des agents en fonction du genre et du niveau " xr:uid="{7BF83E62-C251-4B91-B7B9-DA78C179183E}"/>
    <hyperlink ref="D14" location="Pers!A1" display="Totaal personeelsbestand per gemeente" xr:uid="{C081F414-10CE-495C-BB7A-434901B4EC7E}"/>
    <hyperlink ref="D16" location="Trav_Werk!A1" display="Verdeling van de personeelsleden per soort werkrelatie" xr:uid="{F27A6CAE-6C95-433D-BFD5-58D706315661}"/>
    <hyperlink ref="D17" location="Subv_Gesubs!F12" display="Aandeel van de gesubsidieerde personeelsleden" xr:uid="{7CB4EFFE-A548-4E37-8099-25033560AD0E}"/>
    <hyperlink ref="D19" location="Niv!A1" display="Verdeling van de personeelsleden per niveau" xr:uid="{B4B6216E-B81F-4E8B-9094-8103F94DA690}"/>
    <hyperlink ref="D21" location="Niv_TW!A1" display="Verdeling van de personeelsleden per niveau en per soort werkrelatie" xr:uid="{4717CBF2-4648-420D-A986-3910BE3AA8F9}"/>
    <hyperlink ref="D22" location="Ge!A1" display="Verdeling van de personeelsleden op basis van geslacht" xr:uid="{F219566C-0259-451D-AC7F-A248E9968B2C}"/>
    <hyperlink ref="D24" location="'A5'!A1" display="Geslacht en leidinggevende functies" xr:uid="{8FDEA758-C2EC-4291-87D5-5680B26B2A4F}"/>
    <hyperlink ref="D25" location="Dom_Woon!A1" display="Verdeling van de personeelsleden op basis van hun woonplaats" xr:uid="{0684572F-793B-41ED-AF68-64E4610D7198}"/>
    <hyperlink ref="D26" location="Age_Leef!A1" display="Leeftijdspiramides" xr:uid="{C494C36A-37BE-445D-AE95-D79BC54A5FD9}"/>
    <hyperlink ref="D23" location="GeNiv!A1" display="Verdeling van de personeelsleden op basis van geslacht en niveau" xr:uid="{004BD71C-4D33-4F7F-84B9-690653959994}"/>
    <hyperlink ref="B12" location="Intro!A1" display="Introduction" xr:uid="{B3AE676D-BFBC-4D98-9971-D0611093398B}"/>
    <hyperlink ref="B13" location="Clés!A1" display="Messages clés" xr:uid="{F191C16F-074A-4556-94BB-0C6D8B4D3DFF}"/>
    <hyperlink ref="D12" location="Inleiding!A1" display="Inleiding" xr:uid="{8CA47346-CF93-4411-8F09-1C02A3548574}"/>
    <hyperlink ref="D13" location="Kern!A1" display="Kernboodschappen" xr:uid="{AA0294D8-854F-488F-BFB4-E606CCF9C5F9}"/>
    <hyperlink ref="D15" location="Pers!A1" display="Aantalinwoners per personeelslid (VTE)" xr:uid="{1E5D9058-CFA5-4653-BF33-26B75ABC6F5D}"/>
    <hyperlink ref="B18" location="Evol_Verg!A1" display="Comparaison des statuts au fil des ans" xr:uid="{E8E19ADB-098F-419E-B8B6-49F1B9F5999B}"/>
    <hyperlink ref="B20" location="'Evol_Verg (Niv)'!A1" display="Comparaison des niveaux au fil des ans " xr:uid="{B81F12C8-CF6A-410C-8F80-01FB824D1E47}"/>
    <hyperlink ref="D20" location="'Evol_Verg (Niv)'!A1" display="Vergelijking niveaus over de jaren heen" xr:uid="{6A1127B3-7CCC-483B-A602-0415A6E5DF6F}"/>
    <hyperlink ref="D18" location="Evol_Verg!A1" display="Vergelijking statuten over de jaren heen" xr:uid="{88527EB6-ED41-4C55-9607-0538135FAFC1}"/>
  </hyperlinks>
  <pageMargins left="0.7" right="0.7" top="0.75" bottom="0.75" header="0.3" footer="0.3"/>
  <pageSetup paperSize="9" scale="8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B3BEF-CAA2-41E5-9F4D-F662A305B8D9}">
  <sheetPr>
    <tabColor rgb="FFC92274"/>
    <pageSetUpPr fitToPage="1"/>
  </sheetPr>
  <dimension ref="B3:J44"/>
  <sheetViews>
    <sheetView showGridLines="0" topLeftCell="A6" workbookViewId="0"/>
  </sheetViews>
  <sheetFormatPr baseColWidth="10" defaultColWidth="11.5" defaultRowHeight="15" x14ac:dyDescent="0.2"/>
  <cols>
    <col min="1" max="1" width="11.5" customWidth="1"/>
    <col min="2" max="2" width="33.1640625" customWidth="1"/>
  </cols>
  <sheetData>
    <row r="3" spans="3:10" ht="15" customHeight="1" x14ac:dyDescent="0.2"/>
    <row r="4" spans="3:10" ht="15" customHeight="1" x14ac:dyDescent="0.2"/>
    <row r="5" spans="3:10" ht="16" customHeight="1" x14ac:dyDescent="0.2">
      <c r="C5" s="220"/>
      <c r="D5" s="220"/>
      <c r="E5" s="220"/>
      <c r="F5" s="220"/>
      <c r="G5" s="220"/>
      <c r="H5" s="220"/>
      <c r="I5" s="220"/>
      <c r="J5" s="220"/>
    </row>
    <row r="6" spans="3:10" ht="15" customHeight="1" x14ac:dyDescent="0.2">
      <c r="C6" s="220"/>
      <c r="D6" s="220"/>
      <c r="E6" s="220"/>
      <c r="F6" s="220"/>
      <c r="G6" s="220"/>
      <c r="H6" s="220"/>
      <c r="I6" s="220"/>
      <c r="J6" s="220"/>
    </row>
    <row r="7" spans="3:10" ht="18" customHeight="1" x14ac:dyDescent="0.2">
      <c r="C7" s="220"/>
      <c r="D7" s="220"/>
      <c r="E7" s="220"/>
      <c r="F7" s="220"/>
      <c r="G7" s="220"/>
      <c r="H7" s="220"/>
      <c r="I7" s="220"/>
      <c r="J7" s="220"/>
    </row>
    <row r="8" spans="3:10" ht="18" customHeight="1" x14ac:dyDescent="0.2">
      <c r="C8" s="220"/>
      <c r="D8" s="220"/>
      <c r="E8" s="220"/>
      <c r="F8" s="220"/>
      <c r="G8" s="220"/>
      <c r="H8" s="220"/>
      <c r="I8" s="220"/>
      <c r="J8" s="220"/>
    </row>
    <row r="43" spans="2:2" x14ac:dyDescent="0.2">
      <c r="B43" s="32" t="s">
        <v>59</v>
      </c>
    </row>
    <row r="44" spans="2:2" x14ac:dyDescent="0.2">
      <c r="B44" s="34" t="s">
        <v>60</v>
      </c>
    </row>
  </sheetData>
  <mergeCells count="2">
    <mergeCell ref="C5:J6"/>
    <mergeCell ref="C7:J8"/>
  </mergeCells>
  <pageMargins left="0.7" right="0.7" top="0.75" bottom="0.75" header="0.3" footer="0.3"/>
  <pageSetup paperSize="9" scale="76" orientation="landscape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E9919-5885-4633-B92D-ED99EF89A0C1}">
  <sheetPr>
    <tabColor rgb="FFC92274"/>
    <pageSetUpPr fitToPage="1"/>
  </sheetPr>
  <dimension ref="B1:L51"/>
  <sheetViews>
    <sheetView showGridLines="0" zoomScaleNormal="100" workbookViewId="0">
      <selection activeCell="L1" sqref="B1:L1048576"/>
    </sheetView>
  </sheetViews>
  <sheetFormatPr baseColWidth="10" defaultColWidth="53.5" defaultRowHeight="16" x14ac:dyDescent="0.2"/>
  <cols>
    <col min="1" max="1" width="5.83203125" style="4" customWidth="1"/>
    <col min="2" max="2" width="41.83203125" style="104" customWidth="1"/>
    <col min="3" max="4" width="10.6640625" style="138" customWidth="1"/>
    <col min="5" max="12" width="10.6640625" style="104" customWidth="1"/>
    <col min="13" max="236" width="53.5" style="4"/>
    <col min="237" max="237" width="27.5" style="4" bestFit="1" customWidth="1"/>
    <col min="238" max="249" width="12.5" style="4" bestFit="1" customWidth="1"/>
    <col min="250" max="492" width="53.5" style="4"/>
    <col min="493" max="493" width="27.5" style="4" bestFit="1" customWidth="1"/>
    <col min="494" max="505" width="12.5" style="4" bestFit="1" customWidth="1"/>
    <col min="506" max="748" width="53.5" style="4"/>
    <col min="749" max="749" width="27.5" style="4" bestFit="1" customWidth="1"/>
    <col min="750" max="761" width="12.5" style="4" bestFit="1" customWidth="1"/>
    <col min="762" max="1004" width="53.5" style="4"/>
    <col min="1005" max="1005" width="27.5" style="4" bestFit="1" customWidth="1"/>
    <col min="1006" max="1017" width="12.5" style="4" bestFit="1" customWidth="1"/>
    <col min="1018" max="1260" width="53.5" style="4"/>
    <col min="1261" max="1261" width="27.5" style="4" bestFit="1" customWidth="1"/>
    <col min="1262" max="1273" width="12.5" style="4" bestFit="1" customWidth="1"/>
    <col min="1274" max="1516" width="53.5" style="4"/>
    <col min="1517" max="1517" width="27.5" style="4" bestFit="1" customWidth="1"/>
    <col min="1518" max="1529" width="12.5" style="4" bestFit="1" customWidth="1"/>
    <col min="1530" max="1772" width="53.5" style="4"/>
    <col min="1773" max="1773" width="27.5" style="4" bestFit="1" customWidth="1"/>
    <col min="1774" max="1785" width="12.5" style="4" bestFit="1" customWidth="1"/>
    <col min="1786" max="2028" width="53.5" style="4"/>
    <col min="2029" max="2029" width="27.5" style="4" bestFit="1" customWidth="1"/>
    <col min="2030" max="2041" width="12.5" style="4" bestFit="1" customWidth="1"/>
    <col min="2042" max="2284" width="53.5" style="4"/>
    <col min="2285" max="2285" width="27.5" style="4" bestFit="1" customWidth="1"/>
    <col min="2286" max="2297" width="12.5" style="4" bestFit="1" customWidth="1"/>
    <col min="2298" max="2540" width="53.5" style="4"/>
    <col min="2541" max="2541" width="27.5" style="4" bestFit="1" customWidth="1"/>
    <col min="2542" max="2553" width="12.5" style="4" bestFit="1" customWidth="1"/>
    <col min="2554" max="2796" width="53.5" style="4"/>
    <col min="2797" max="2797" width="27.5" style="4" bestFit="1" customWidth="1"/>
    <col min="2798" max="2809" width="12.5" style="4" bestFit="1" customWidth="1"/>
    <col min="2810" max="3052" width="53.5" style="4"/>
    <col min="3053" max="3053" width="27.5" style="4" bestFit="1" customWidth="1"/>
    <col min="3054" max="3065" width="12.5" style="4" bestFit="1" customWidth="1"/>
    <col min="3066" max="3308" width="53.5" style="4"/>
    <col min="3309" max="3309" width="27.5" style="4" bestFit="1" customWidth="1"/>
    <col min="3310" max="3321" width="12.5" style="4" bestFit="1" customWidth="1"/>
    <col min="3322" max="3564" width="53.5" style="4"/>
    <col min="3565" max="3565" width="27.5" style="4" bestFit="1" customWidth="1"/>
    <col min="3566" max="3577" width="12.5" style="4" bestFit="1" customWidth="1"/>
    <col min="3578" max="3820" width="53.5" style="4"/>
    <col min="3821" max="3821" width="27.5" style="4" bestFit="1" customWidth="1"/>
    <col min="3822" max="3833" width="12.5" style="4" bestFit="1" customWidth="1"/>
    <col min="3834" max="4076" width="53.5" style="4"/>
    <col min="4077" max="4077" width="27.5" style="4" bestFit="1" customWidth="1"/>
    <col min="4078" max="4089" width="12.5" style="4" bestFit="1" customWidth="1"/>
    <col min="4090" max="4332" width="53.5" style="4"/>
    <col min="4333" max="4333" width="27.5" style="4" bestFit="1" customWidth="1"/>
    <col min="4334" max="4345" width="12.5" style="4" bestFit="1" customWidth="1"/>
    <col min="4346" max="4588" width="53.5" style="4"/>
    <col min="4589" max="4589" width="27.5" style="4" bestFit="1" customWidth="1"/>
    <col min="4590" max="4601" width="12.5" style="4" bestFit="1" customWidth="1"/>
    <col min="4602" max="4844" width="53.5" style="4"/>
    <col min="4845" max="4845" width="27.5" style="4" bestFit="1" customWidth="1"/>
    <col min="4846" max="4857" width="12.5" style="4" bestFit="1" customWidth="1"/>
    <col min="4858" max="5100" width="53.5" style="4"/>
    <col min="5101" max="5101" width="27.5" style="4" bestFit="1" customWidth="1"/>
    <col min="5102" max="5113" width="12.5" style="4" bestFit="1" customWidth="1"/>
    <col min="5114" max="5356" width="53.5" style="4"/>
    <col min="5357" max="5357" width="27.5" style="4" bestFit="1" customWidth="1"/>
    <col min="5358" max="5369" width="12.5" style="4" bestFit="1" customWidth="1"/>
    <col min="5370" max="5612" width="53.5" style="4"/>
    <col min="5613" max="5613" width="27.5" style="4" bestFit="1" customWidth="1"/>
    <col min="5614" max="5625" width="12.5" style="4" bestFit="1" customWidth="1"/>
    <col min="5626" max="5868" width="53.5" style="4"/>
    <col min="5869" max="5869" width="27.5" style="4" bestFit="1" customWidth="1"/>
    <col min="5870" max="5881" width="12.5" style="4" bestFit="1" customWidth="1"/>
    <col min="5882" max="6124" width="53.5" style="4"/>
    <col min="6125" max="6125" width="27.5" style="4" bestFit="1" customWidth="1"/>
    <col min="6126" max="6137" width="12.5" style="4" bestFit="1" customWidth="1"/>
    <col min="6138" max="6380" width="53.5" style="4"/>
    <col min="6381" max="6381" width="27.5" style="4" bestFit="1" customWidth="1"/>
    <col min="6382" max="6393" width="12.5" style="4" bestFit="1" customWidth="1"/>
    <col min="6394" max="6636" width="53.5" style="4"/>
    <col min="6637" max="6637" width="27.5" style="4" bestFit="1" customWidth="1"/>
    <col min="6638" max="6649" width="12.5" style="4" bestFit="1" customWidth="1"/>
    <col min="6650" max="6892" width="53.5" style="4"/>
    <col min="6893" max="6893" width="27.5" style="4" bestFit="1" customWidth="1"/>
    <col min="6894" max="6905" width="12.5" style="4" bestFit="1" customWidth="1"/>
    <col min="6906" max="7148" width="53.5" style="4"/>
    <col min="7149" max="7149" width="27.5" style="4" bestFit="1" customWidth="1"/>
    <col min="7150" max="7161" width="12.5" style="4" bestFit="1" customWidth="1"/>
    <col min="7162" max="7404" width="53.5" style="4"/>
    <col min="7405" max="7405" width="27.5" style="4" bestFit="1" customWidth="1"/>
    <col min="7406" max="7417" width="12.5" style="4" bestFit="1" customWidth="1"/>
    <col min="7418" max="7660" width="53.5" style="4"/>
    <col min="7661" max="7661" width="27.5" style="4" bestFit="1" customWidth="1"/>
    <col min="7662" max="7673" width="12.5" style="4" bestFit="1" customWidth="1"/>
    <col min="7674" max="7916" width="53.5" style="4"/>
    <col min="7917" max="7917" width="27.5" style="4" bestFit="1" customWidth="1"/>
    <col min="7918" max="7929" width="12.5" style="4" bestFit="1" customWidth="1"/>
    <col min="7930" max="8172" width="53.5" style="4"/>
    <col min="8173" max="8173" width="27.5" style="4" bestFit="1" customWidth="1"/>
    <col min="8174" max="8185" width="12.5" style="4" bestFit="1" customWidth="1"/>
    <col min="8186" max="8428" width="53.5" style="4"/>
    <col min="8429" max="8429" width="27.5" style="4" bestFit="1" customWidth="1"/>
    <col min="8430" max="8441" width="12.5" style="4" bestFit="1" customWidth="1"/>
    <col min="8442" max="8684" width="53.5" style="4"/>
    <col min="8685" max="8685" width="27.5" style="4" bestFit="1" customWidth="1"/>
    <col min="8686" max="8697" width="12.5" style="4" bestFit="1" customWidth="1"/>
    <col min="8698" max="8940" width="53.5" style="4"/>
    <col min="8941" max="8941" width="27.5" style="4" bestFit="1" customWidth="1"/>
    <col min="8942" max="8953" width="12.5" style="4" bestFit="1" customWidth="1"/>
    <col min="8954" max="9196" width="53.5" style="4"/>
    <col min="9197" max="9197" width="27.5" style="4" bestFit="1" customWidth="1"/>
    <col min="9198" max="9209" width="12.5" style="4" bestFit="1" customWidth="1"/>
    <col min="9210" max="9452" width="53.5" style="4"/>
    <col min="9453" max="9453" width="27.5" style="4" bestFit="1" customWidth="1"/>
    <col min="9454" max="9465" width="12.5" style="4" bestFit="1" customWidth="1"/>
    <col min="9466" max="9708" width="53.5" style="4"/>
    <col min="9709" max="9709" width="27.5" style="4" bestFit="1" customWidth="1"/>
    <col min="9710" max="9721" width="12.5" style="4" bestFit="1" customWidth="1"/>
    <col min="9722" max="9964" width="53.5" style="4"/>
    <col min="9965" max="9965" width="27.5" style="4" bestFit="1" customWidth="1"/>
    <col min="9966" max="9977" width="12.5" style="4" bestFit="1" customWidth="1"/>
    <col min="9978" max="10220" width="53.5" style="4"/>
    <col min="10221" max="10221" width="27.5" style="4" bestFit="1" customWidth="1"/>
    <col min="10222" max="10233" width="12.5" style="4" bestFit="1" customWidth="1"/>
    <col min="10234" max="10476" width="53.5" style="4"/>
    <col min="10477" max="10477" width="27.5" style="4" bestFit="1" customWidth="1"/>
    <col min="10478" max="10489" width="12.5" style="4" bestFit="1" customWidth="1"/>
    <col min="10490" max="10732" width="53.5" style="4"/>
    <col min="10733" max="10733" width="27.5" style="4" bestFit="1" customWidth="1"/>
    <col min="10734" max="10745" width="12.5" style="4" bestFit="1" customWidth="1"/>
    <col min="10746" max="10988" width="53.5" style="4"/>
    <col min="10989" max="10989" width="27.5" style="4" bestFit="1" customWidth="1"/>
    <col min="10990" max="11001" width="12.5" style="4" bestFit="1" customWidth="1"/>
    <col min="11002" max="11244" width="53.5" style="4"/>
    <col min="11245" max="11245" width="27.5" style="4" bestFit="1" customWidth="1"/>
    <col min="11246" max="11257" width="12.5" style="4" bestFit="1" customWidth="1"/>
    <col min="11258" max="11500" width="53.5" style="4"/>
    <col min="11501" max="11501" width="27.5" style="4" bestFit="1" customWidth="1"/>
    <col min="11502" max="11513" width="12.5" style="4" bestFit="1" customWidth="1"/>
    <col min="11514" max="11756" width="53.5" style="4"/>
    <col min="11757" max="11757" width="27.5" style="4" bestFit="1" customWidth="1"/>
    <col min="11758" max="11769" width="12.5" style="4" bestFit="1" customWidth="1"/>
    <col min="11770" max="12012" width="53.5" style="4"/>
    <col min="12013" max="12013" width="27.5" style="4" bestFit="1" customWidth="1"/>
    <col min="12014" max="12025" width="12.5" style="4" bestFit="1" customWidth="1"/>
    <col min="12026" max="12268" width="53.5" style="4"/>
    <col min="12269" max="12269" width="27.5" style="4" bestFit="1" customWidth="1"/>
    <col min="12270" max="12281" width="12.5" style="4" bestFit="1" customWidth="1"/>
    <col min="12282" max="12524" width="53.5" style="4"/>
    <col min="12525" max="12525" width="27.5" style="4" bestFit="1" customWidth="1"/>
    <col min="12526" max="12537" width="12.5" style="4" bestFit="1" customWidth="1"/>
    <col min="12538" max="12780" width="53.5" style="4"/>
    <col min="12781" max="12781" width="27.5" style="4" bestFit="1" customWidth="1"/>
    <col min="12782" max="12793" width="12.5" style="4" bestFit="1" customWidth="1"/>
    <col min="12794" max="13036" width="53.5" style="4"/>
    <col min="13037" max="13037" width="27.5" style="4" bestFit="1" customWidth="1"/>
    <col min="13038" max="13049" width="12.5" style="4" bestFit="1" customWidth="1"/>
    <col min="13050" max="13292" width="53.5" style="4"/>
    <col min="13293" max="13293" width="27.5" style="4" bestFit="1" customWidth="1"/>
    <col min="13294" max="13305" width="12.5" style="4" bestFit="1" customWidth="1"/>
    <col min="13306" max="13548" width="53.5" style="4"/>
    <col min="13549" max="13549" width="27.5" style="4" bestFit="1" customWidth="1"/>
    <col min="13550" max="13561" width="12.5" style="4" bestFit="1" customWidth="1"/>
    <col min="13562" max="13804" width="53.5" style="4"/>
    <col min="13805" max="13805" width="27.5" style="4" bestFit="1" customWidth="1"/>
    <col min="13806" max="13817" width="12.5" style="4" bestFit="1" customWidth="1"/>
    <col min="13818" max="14060" width="53.5" style="4"/>
    <col min="14061" max="14061" width="27.5" style="4" bestFit="1" customWidth="1"/>
    <col min="14062" max="14073" width="12.5" style="4" bestFit="1" customWidth="1"/>
    <col min="14074" max="14316" width="53.5" style="4"/>
    <col min="14317" max="14317" width="27.5" style="4" bestFit="1" customWidth="1"/>
    <col min="14318" max="14329" width="12.5" style="4" bestFit="1" customWidth="1"/>
    <col min="14330" max="14572" width="53.5" style="4"/>
    <col min="14573" max="14573" width="27.5" style="4" bestFit="1" customWidth="1"/>
    <col min="14574" max="14585" width="12.5" style="4" bestFit="1" customWidth="1"/>
    <col min="14586" max="14828" width="53.5" style="4"/>
    <col min="14829" max="14829" width="27.5" style="4" bestFit="1" customWidth="1"/>
    <col min="14830" max="14841" width="12.5" style="4" bestFit="1" customWidth="1"/>
    <col min="14842" max="15084" width="53.5" style="4"/>
    <col min="15085" max="15085" width="27.5" style="4" bestFit="1" customWidth="1"/>
    <col min="15086" max="15097" width="12.5" style="4" bestFit="1" customWidth="1"/>
    <col min="15098" max="15340" width="53.5" style="4"/>
    <col min="15341" max="15341" width="27.5" style="4" bestFit="1" customWidth="1"/>
    <col min="15342" max="15353" width="12.5" style="4" bestFit="1" customWidth="1"/>
    <col min="15354" max="15596" width="53.5" style="4"/>
    <col min="15597" max="15597" width="27.5" style="4" bestFit="1" customWidth="1"/>
    <col min="15598" max="15609" width="12.5" style="4" bestFit="1" customWidth="1"/>
    <col min="15610" max="15852" width="53.5" style="4"/>
    <col min="15853" max="15853" width="27.5" style="4" bestFit="1" customWidth="1"/>
    <col min="15854" max="15865" width="12.5" style="4" bestFit="1" customWidth="1"/>
    <col min="15866" max="16108" width="53.5" style="4"/>
    <col min="16109" max="16109" width="27.5" style="4" bestFit="1" customWidth="1"/>
    <col min="16110" max="16121" width="12.5" style="4" bestFit="1" customWidth="1"/>
    <col min="16122" max="16384" width="53.5" style="4"/>
  </cols>
  <sheetData>
    <row r="1" spans="2:12" ht="15" customHeight="1" x14ac:dyDescent="0.2"/>
    <row r="2" spans="2:12" ht="15" customHeight="1" x14ac:dyDescent="0.2"/>
    <row r="3" spans="2:12" ht="15" customHeight="1" x14ac:dyDescent="0.2"/>
    <row r="4" spans="2:12" ht="15" customHeight="1" x14ac:dyDescent="0.2"/>
    <row r="5" spans="2:12" ht="15" customHeight="1" x14ac:dyDescent="0.2">
      <c r="C5" s="217" t="s">
        <v>82</v>
      </c>
      <c r="D5" s="218"/>
      <c r="E5" s="218"/>
      <c r="F5" s="218"/>
      <c r="G5" s="218"/>
      <c r="H5" s="218"/>
      <c r="I5" s="218"/>
      <c r="J5" s="218"/>
      <c r="K5" s="218"/>
      <c r="L5" s="219"/>
    </row>
    <row r="6" spans="2:12" ht="15" customHeight="1" x14ac:dyDescent="0.2">
      <c r="C6" s="211"/>
      <c r="D6" s="212"/>
      <c r="E6" s="212"/>
      <c r="F6" s="212"/>
      <c r="G6" s="212"/>
      <c r="H6" s="212"/>
      <c r="I6" s="212"/>
      <c r="J6" s="212"/>
      <c r="K6" s="212"/>
      <c r="L6" s="213"/>
    </row>
    <row r="7" spans="2:12" ht="15" customHeight="1" x14ac:dyDescent="0.2">
      <c r="C7" s="211" t="s">
        <v>83</v>
      </c>
      <c r="D7" s="212"/>
      <c r="E7" s="212"/>
      <c r="F7" s="212"/>
      <c r="G7" s="212"/>
      <c r="H7" s="212"/>
      <c r="I7" s="212"/>
      <c r="J7" s="212"/>
      <c r="K7" s="212"/>
      <c r="L7" s="213"/>
    </row>
    <row r="8" spans="2:12" ht="15" customHeight="1" x14ac:dyDescent="0.2">
      <c r="C8" s="214"/>
      <c r="D8" s="215"/>
      <c r="E8" s="215"/>
      <c r="F8" s="215"/>
      <c r="G8" s="215"/>
      <c r="H8" s="215"/>
      <c r="I8" s="215"/>
      <c r="J8" s="215"/>
      <c r="K8" s="215"/>
      <c r="L8" s="216"/>
    </row>
    <row r="9" spans="2:12" ht="15" customHeight="1" x14ac:dyDescent="0.2">
      <c r="C9" s="173"/>
      <c r="D9" s="173"/>
      <c r="E9" s="173"/>
      <c r="F9" s="173"/>
      <c r="G9" s="173"/>
      <c r="H9" s="173"/>
    </row>
    <row r="10" spans="2:12" ht="25" customHeight="1" x14ac:dyDescent="0.2"/>
    <row r="11" spans="2:12" s="3" customFormat="1" ht="25" customHeight="1" x14ac:dyDescent="0.2">
      <c r="B11" s="70"/>
      <c r="C11" s="140"/>
      <c r="D11" s="140"/>
      <c r="E11" s="140"/>
      <c r="F11" s="140"/>
      <c r="G11" s="140"/>
      <c r="H11" s="140"/>
      <c r="I11" s="140"/>
      <c r="J11" s="140"/>
      <c r="K11" s="70"/>
      <c r="L11" s="70"/>
    </row>
    <row r="12" spans="2:12" s="7" customFormat="1" ht="25" customHeight="1" x14ac:dyDescent="0.2">
      <c r="B12" s="36"/>
      <c r="C12" s="221" t="s">
        <v>84</v>
      </c>
      <c r="D12" s="221"/>
      <c r="E12" s="221" t="s">
        <v>85</v>
      </c>
      <c r="F12" s="221"/>
      <c r="G12" s="221" t="s">
        <v>86</v>
      </c>
      <c r="H12" s="221"/>
      <c r="I12" s="221" t="s">
        <v>87</v>
      </c>
      <c r="J12" s="221"/>
      <c r="K12" s="221" t="s">
        <v>88</v>
      </c>
      <c r="L12" s="221"/>
    </row>
    <row r="13" spans="2:12" s="7" customFormat="1" ht="25" customHeight="1" x14ac:dyDescent="0.2">
      <c r="B13" s="9" t="s">
        <v>36</v>
      </c>
      <c r="C13" s="54" t="s">
        <v>89</v>
      </c>
      <c r="D13" s="54" t="s">
        <v>90</v>
      </c>
      <c r="E13" s="54" t="s">
        <v>89</v>
      </c>
      <c r="F13" s="54" t="s">
        <v>90</v>
      </c>
      <c r="G13" s="54" t="s">
        <v>89</v>
      </c>
      <c r="H13" s="54" t="s">
        <v>90</v>
      </c>
      <c r="I13" s="54" t="s">
        <v>89</v>
      </c>
      <c r="J13" s="54" t="s">
        <v>90</v>
      </c>
      <c r="K13" s="54" t="s">
        <v>89</v>
      </c>
      <c r="L13" s="54" t="s">
        <v>90</v>
      </c>
    </row>
    <row r="14" spans="2:12" ht="15" customHeight="1" x14ac:dyDescent="0.2">
      <c r="B14" s="71" t="s">
        <v>39</v>
      </c>
      <c r="C14" s="174">
        <v>173.2</v>
      </c>
      <c r="D14" s="145">
        <v>0.10771613192116572</v>
      </c>
      <c r="E14" s="174">
        <v>192.20999999999998</v>
      </c>
      <c r="F14" s="145">
        <v>0.11953878589242069</v>
      </c>
      <c r="G14" s="174">
        <v>443.76</v>
      </c>
      <c r="H14" s="145">
        <v>0.27598216340263571</v>
      </c>
      <c r="I14" s="174">
        <v>418.2</v>
      </c>
      <c r="J14" s="145">
        <v>0.26008594901519344</v>
      </c>
      <c r="K14" s="174">
        <v>380.55999999999995</v>
      </c>
      <c r="L14" s="145">
        <v>0.23667696976858443</v>
      </c>
    </row>
    <row r="15" spans="2:12" ht="15" customHeight="1" x14ac:dyDescent="0.2">
      <c r="B15" s="71" t="s">
        <v>40</v>
      </c>
      <c r="C15" s="174">
        <v>25.82</v>
      </c>
      <c r="D15" s="145">
        <v>6.9699014711836954E-2</v>
      </c>
      <c r="E15" s="174">
        <v>49.7</v>
      </c>
      <c r="F15" s="145">
        <v>0.13416115535159939</v>
      </c>
      <c r="G15" s="174">
        <v>109.65</v>
      </c>
      <c r="H15" s="145">
        <v>0.29599136185720071</v>
      </c>
      <c r="I15" s="174">
        <v>83.9</v>
      </c>
      <c r="J15" s="145">
        <v>0.22648130651909837</v>
      </c>
      <c r="K15" s="174">
        <v>101.38</v>
      </c>
      <c r="L15" s="145">
        <v>0.27366716156026449</v>
      </c>
    </row>
    <row r="16" spans="2:12" ht="15" customHeight="1" x14ac:dyDescent="0.2">
      <c r="B16" s="71" t="s">
        <v>41</v>
      </c>
      <c r="C16" s="174">
        <v>44</v>
      </c>
      <c r="D16" s="145">
        <v>0.1382821584587825</v>
      </c>
      <c r="E16" s="174">
        <v>38.549999999999997</v>
      </c>
      <c r="F16" s="145">
        <v>0.12115402746786511</v>
      </c>
      <c r="G16" s="174">
        <v>121.01999999999998</v>
      </c>
      <c r="H16" s="145">
        <v>0.38033879128822395</v>
      </c>
      <c r="I16" s="174">
        <v>50.22</v>
      </c>
      <c r="J16" s="145">
        <v>0.15783022722272855</v>
      </c>
      <c r="K16" s="174">
        <v>64.400000000000006</v>
      </c>
      <c r="L16" s="145">
        <v>0.20239479556239984</v>
      </c>
    </row>
    <row r="17" spans="2:12" ht="15" customHeight="1" x14ac:dyDescent="0.2">
      <c r="B17" s="71" t="s">
        <v>42</v>
      </c>
      <c r="C17" s="174">
        <v>587.85</v>
      </c>
      <c r="D17" s="145">
        <v>0.13109595639724184</v>
      </c>
      <c r="E17" s="174">
        <v>450.54</v>
      </c>
      <c r="F17" s="145">
        <v>0.10047456357100168</v>
      </c>
      <c r="G17" s="174">
        <v>1375.81</v>
      </c>
      <c r="H17" s="145">
        <v>0.30681828318599857</v>
      </c>
      <c r="I17" s="174">
        <v>832.37999999999988</v>
      </c>
      <c r="J17" s="145">
        <v>0.18562839531502276</v>
      </c>
      <c r="K17" s="174">
        <v>1237.54</v>
      </c>
      <c r="L17" s="145">
        <v>0.27598280153073512</v>
      </c>
    </row>
    <row r="18" spans="2:12" ht="15" customHeight="1" x14ac:dyDescent="0.2">
      <c r="B18" s="71" t="s">
        <v>43</v>
      </c>
      <c r="C18" s="174">
        <v>63.86</v>
      </c>
      <c r="D18" s="145">
        <v>8.9438523269982209E-2</v>
      </c>
      <c r="E18" s="174">
        <v>63.08</v>
      </c>
      <c r="F18" s="145">
        <v>8.8346101595215748E-2</v>
      </c>
      <c r="G18" s="174">
        <v>183.37</v>
      </c>
      <c r="H18" s="145">
        <v>0.25681713141272533</v>
      </c>
      <c r="I18" s="174">
        <v>177.6</v>
      </c>
      <c r="J18" s="145">
        <v>0.24873601210067087</v>
      </c>
      <c r="K18" s="174">
        <v>226.1</v>
      </c>
      <c r="L18" s="145">
        <v>0.31666223162140583</v>
      </c>
    </row>
    <row r="19" spans="2:12" ht="15" customHeight="1" x14ac:dyDescent="0.2">
      <c r="B19" s="71" t="s">
        <v>44</v>
      </c>
      <c r="C19" s="174">
        <v>36.96</v>
      </c>
      <c r="D19" s="145">
        <v>6.4845518185167636E-2</v>
      </c>
      <c r="E19" s="174">
        <v>57.370000000000005</v>
      </c>
      <c r="F19" s="145">
        <v>0.10065442040809165</v>
      </c>
      <c r="G19" s="174">
        <v>215.95999999999998</v>
      </c>
      <c r="H19" s="145">
        <v>0.37889713493692645</v>
      </c>
      <c r="I19" s="174">
        <v>66.599999999999994</v>
      </c>
      <c r="J19" s="145">
        <v>0.11684825517132479</v>
      </c>
      <c r="K19" s="174">
        <v>193.07999999999998</v>
      </c>
      <c r="L19" s="145">
        <v>0.33875467129848935</v>
      </c>
    </row>
    <row r="20" spans="2:12" ht="15" customHeight="1" x14ac:dyDescent="0.2">
      <c r="B20" s="71" t="s">
        <v>45</v>
      </c>
      <c r="C20" s="174">
        <v>88.056636841999989</v>
      </c>
      <c r="D20" s="145">
        <v>0.10979108061827481</v>
      </c>
      <c r="E20" s="174">
        <v>94.205836841999997</v>
      </c>
      <c r="F20" s="145">
        <v>0.11745804743815548</v>
      </c>
      <c r="G20" s="174">
        <v>225.27575473599993</v>
      </c>
      <c r="H20" s="145">
        <v>0.28087909596117971</v>
      </c>
      <c r="I20" s="174">
        <v>181.54999999999998</v>
      </c>
      <c r="J20" s="145">
        <v>0.22636079915262716</v>
      </c>
      <c r="K20" s="174">
        <v>212.94993666699997</v>
      </c>
      <c r="L20" s="145">
        <v>0.26551097682976293</v>
      </c>
    </row>
    <row r="21" spans="2:12" ht="15" customHeight="1" x14ac:dyDescent="0.2">
      <c r="B21" s="71" t="s">
        <v>46</v>
      </c>
      <c r="C21" s="174">
        <v>28.35</v>
      </c>
      <c r="D21" s="145">
        <v>0.13077171456247982</v>
      </c>
      <c r="E21" s="174">
        <v>19.98</v>
      </c>
      <c r="F21" s="145">
        <v>9.216292264403339E-2</v>
      </c>
      <c r="G21" s="174">
        <v>87.9</v>
      </c>
      <c r="H21" s="145">
        <v>0.40546150652705382</v>
      </c>
      <c r="I21" s="174">
        <v>65.009999999999991</v>
      </c>
      <c r="J21" s="145">
        <v>0.29987545550994044</v>
      </c>
      <c r="K21" s="174">
        <v>15.55</v>
      </c>
      <c r="L21" s="145">
        <v>7.172840075649245E-2</v>
      </c>
    </row>
    <row r="22" spans="2:12" ht="15" customHeight="1" x14ac:dyDescent="0.2">
      <c r="B22" s="71" t="s">
        <v>47</v>
      </c>
      <c r="C22" s="174">
        <v>250.64</v>
      </c>
      <c r="D22" s="145">
        <v>0.16983215996639134</v>
      </c>
      <c r="E22" s="174">
        <v>160.14999999999998</v>
      </c>
      <c r="F22" s="145">
        <v>0.10851667897629097</v>
      </c>
      <c r="G22" s="174">
        <v>438.18000000000006</v>
      </c>
      <c r="H22" s="145">
        <v>0.29690813858152476</v>
      </c>
      <c r="I22" s="174">
        <v>314.45</v>
      </c>
      <c r="J22" s="145">
        <v>0.21306943305710085</v>
      </c>
      <c r="K22" s="174">
        <v>312.39</v>
      </c>
      <c r="L22" s="145">
        <v>0.2116735894186921</v>
      </c>
    </row>
    <row r="23" spans="2:12" ht="15" customHeight="1" x14ac:dyDescent="0.2">
      <c r="B23" s="71" t="s">
        <v>48</v>
      </c>
      <c r="C23" s="174">
        <v>81.2</v>
      </c>
      <c r="D23" s="145">
        <v>0.13401551411123946</v>
      </c>
      <c r="E23" s="174">
        <v>133.35</v>
      </c>
      <c r="F23" s="145">
        <v>0.22008582274302685</v>
      </c>
      <c r="G23" s="174">
        <v>214.52</v>
      </c>
      <c r="H23" s="145">
        <v>0.35405182373328931</v>
      </c>
      <c r="I23" s="174">
        <v>152.1</v>
      </c>
      <c r="J23" s="145">
        <v>0.25103152335368867</v>
      </c>
      <c r="K23" s="174">
        <v>24.73</v>
      </c>
      <c r="L23" s="145">
        <v>4.0815316058755567E-2</v>
      </c>
    </row>
    <row r="24" spans="2:12" ht="15" customHeight="1" x14ac:dyDescent="0.2">
      <c r="B24" s="71" t="s">
        <v>49</v>
      </c>
      <c r="C24" s="174">
        <v>43</v>
      </c>
      <c r="D24" s="145">
        <v>0.14541765302671625</v>
      </c>
      <c r="E24" s="174">
        <v>45.75</v>
      </c>
      <c r="F24" s="145">
        <v>0.1547176192086574</v>
      </c>
      <c r="G24" s="174">
        <v>88.4</v>
      </c>
      <c r="H24" s="145">
        <v>0.29895164017585391</v>
      </c>
      <c r="I24" s="174">
        <v>81.45</v>
      </c>
      <c r="J24" s="145">
        <v>0.27544808927967529</v>
      </c>
      <c r="K24" s="174">
        <v>37.1</v>
      </c>
      <c r="L24" s="145">
        <v>0.12546499830909705</v>
      </c>
    </row>
    <row r="25" spans="2:12" ht="15" customHeight="1" x14ac:dyDescent="0.2">
      <c r="B25" s="71" t="s">
        <v>50</v>
      </c>
      <c r="C25" s="174">
        <v>153.69999999999999</v>
      </c>
      <c r="D25" s="145">
        <v>0.12925198671319849</v>
      </c>
      <c r="E25" s="174">
        <v>105.92999999999999</v>
      </c>
      <c r="F25" s="145">
        <v>8.9080435605264255E-2</v>
      </c>
      <c r="G25" s="174">
        <v>298.91000000000003</v>
      </c>
      <c r="H25" s="145">
        <v>0.25136441996383974</v>
      </c>
      <c r="I25" s="174">
        <v>195.87</v>
      </c>
      <c r="J25" s="145">
        <v>0.16471429172097715</v>
      </c>
      <c r="K25" s="174">
        <v>434.74</v>
      </c>
      <c r="L25" s="145">
        <v>0.3655888659967203</v>
      </c>
    </row>
    <row r="26" spans="2:12" ht="15" customHeight="1" x14ac:dyDescent="0.2">
      <c r="B26" s="71" t="s">
        <v>51</v>
      </c>
      <c r="C26" s="174">
        <v>106.68</v>
      </c>
      <c r="D26" s="145">
        <v>0.11086861632474904</v>
      </c>
      <c r="E26" s="174">
        <v>143.94999999999999</v>
      </c>
      <c r="F26" s="145">
        <v>0.14960196212924279</v>
      </c>
      <c r="G26" s="174">
        <v>267.52999999999997</v>
      </c>
      <c r="H26" s="145">
        <v>0.27803412940907485</v>
      </c>
      <c r="I26" s="174">
        <v>232.16000000000003</v>
      </c>
      <c r="J26" s="145">
        <v>0.24127538400781531</v>
      </c>
      <c r="K26" s="174">
        <v>211.89999999999998</v>
      </c>
      <c r="L26" s="145">
        <v>0.22021990812911807</v>
      </c>
    </row>
    <row r="27" spans="2:12" ht="15" customHeight="1" x14ac:dyDescent="0.2">
      <c r="B27" s="71" t="s">
        <v>52</v>
      </c>
      <c r="C27" s="174">
        <v>71.03</v>
      </c>
      <c r="D27" s="145">
        <v>8.8652305234517365E-2</v>
      </c>
      <c r="E27" s="174">
        <v>106.73</v>
      </c>
      <c r="F27" s="145">
        <v>0.13320935573250792</v>
      </c>
      <c r="G27" s="174">
        <v>271.87</v>
      </c>
      <c r="H27" s="145">
        <v>0.33932003694366092</v>
      </c>
      <c r="I27" s="174">
        <v>96.87</v>
      </c>
      <c r="J27" s="145">
        <v>0.12090312273782482</v>
      </c>
      <c r="K27" s="174">
        <v>254.72</v>
      </c>
      <c r="L27" s="145">
        <v>0.31791517935148894</v>
      </c>
    </row>
    <row r="28" spans="2:12" ht="15" customHeight="1" x14ac:dyDescent="0.2">
      <c r="B28" s="71" t="s">
        <v>53</v>
      </c>
      <c r="C28" s="174">
        <v>224.87</v>
      </c>
      <c r="D28" s="145">
        <v>0.16454584702292532</v>
      </c>
      <c r="E28" s="174">
        <v>196.94</v>
      </c>
      <c r="F28" s="145">
        <v>0.14410841425132259</v>
      </c>
      <c r="G28" s="174">
        <v>267.36</v>
      </c>
      <c r="H28" s="145">
        <v>0.19563738008649137</v>
      </c>
      <c r="I28" s="174">
        <v>442.36</v>
      </c>
      <c r="J28" s="145">
        <v>0.32369147013412747</v>
      </c>
      <c r="K28" s="174">
        <v>235.08</v>
      </c>
      <c r="L28" s="145">
        <v>0.17201688850513314</v>
      </c>
    </row>
    <row r="29" spans="2:12" ht="15" customHeight="1" x14ac:dyDescent="0.2">
      <c r="B29" s="71" t="s">
        <v>54</v>
      </c>
      <c r="C29" s="174">
        <v>90.3</v>
      </c>
      <c r="D29" s="145">
        <v>9.122410013436108E-2</v>
      </c>
      <c r="E29" s="174">
        <v>104.15</v>
      </c>
      <c r="F29" s="145">
        <v>0.10521583642296464</v>
      </c>
      <c r="G29" s="174">
        <v>309</v>
      </c>
      <c r="H29" s="145">
        <v>0.31216220311758114</v>
      </c>
      <c r="I29" s="174">
        <v>232.46999999999997</v>
      </c>
      <c r="J29" s="145">
        <v>0.2348490205784598</v>
      </c>
      <c r="K29" s="174">
        <v>253.95</v>
      </c>
      <c r="L29" s="145">
        <v>0.25654883974663339</v>
      </c>
    </row>
    <row r="30" spans="2:12" ht="15" customHeight="1" x14ac:dyDescent="0.2">
      <c r="B30" s="71" t="s">
        <v>55</v>
      </c>
      <c r="C30" s="174">
        <v>46.019999999999996</v>
      </c>
      <c r="D30" s="145">
        <v>0.13609747441887976</v>
      </c>
      <c r="E30" s="174">
        <v>42.260000000000005</v>
      </c>
      <c r="F30" s="145">
        <v>0.12497781983793697</v>
      </c>
      <c r="G30" s="174">
        <v>104.6</v>
      </c>
      <c r="H30" s="145">
        <v>0.30933932690601523</v>
      </c>
      <c r="I30" s="174">
        <v>98.55</v>
      </c>
      <c r="J30" s="145">
        <v>0.29144732950848762</v>
      </c>
      <c r="K30" s="174">
        <v>46.71</v>
      </c>
      <c r="L30" s="145">
        <v>0.13813804932868043</v>
      </c>
    </row>
    <row r="31" spans="2:12" ht="15" customHeight="1" x14ac:dyDescent="0.2">
      <c r="B31" s="71" t="s">
        <v>56</v>
      </c>
      <c r="C31" s="174">
        <v>72.7</v>
      </c>
      <c r="D31" s="145">
        <v>9.7147056858421871E-2</v>
      </c>
      <c r="E31" s="174">
        <v>96.61</v>
      </c>
      <c r="F31" s="145">
        <v>0.12909734749782856</v>
      </c>
      <c r="G31" s="174">
        <v>180.09</v>
      </c>
      <c r="H31" s="145">
        <v>0.24064942874323514</v>
      </c>
      <c r="I31" s="174">
        <v>194.37</v>
      </c>
      <c r="J31" s="145">
        <v>0.25973140910002007</v>
      </c>
      <c r="K31" s="174">
        <v>204.57999999999998</v>
      </c>
      <c r="L31" s="145">
        <v>0.27337475780049442</v>
      </c>
    </row>
    <row r="32" spans="2:12" ht="15" customHeight="1" x14ac:dyDescent="0.2">
      <c r="B32" s="71" t="s">
        <v>57</v>
      </c>
      <c r="C32" s="174">
        <v>53.56</v>
      </c>
      <c r="D32" s="145">
        <v>0.10675915405927965</v>
      </c>
      <c r="E32" s="174">
        <v>72.69</v>
      </c>
      <c r="F32" s="145">
        <v>0.1448902708844107</v>
      </c>
      <c r="G32" s="174">
        <v>165.66000000000003</v>
      </c>
      <c r="H32" s="145">
        <v>0.33020391078155836</v>
      </c>
      <c r="I32" s="174">
        <v>102.89</v>
      </c>
      <c r="J32" s="145">
        <v>0.20508680659371326</v>
      </c>
      <c r="K32" s="174">
        <v>106.89</v>
      </c>
      <c r="L32" s="145">
        <v>0.21305985768103811</v>
      </c>
    </row>
    <row r="33" spans="2:12" ht="25.5" customHeight="1" x14ac:dyDescent="0.2">
      <c r="B33" s="70"/>
      <c r="C33" s="70"/>
      <c r="D33" s="70"/>
      <c r="E33" s="70"/>
      <c r="F33" s="70"/>
    </row>
    <row r="34" spans="2:12" ht="25.5" customHeight="1" x14ac:dyDescent="0.2">
      <c r="B34" s="9" t="s">
        <v>58</v>
      </c>
      <c r="C34" s="175">
        <f>SUM(C14:C33)</f>
        <v>2241.7966368419998</v>
      </c>
      <c r="D34" s="150">
        <v>0.12</v>
      </c>
      <c r="E34" s="175">
        <f t="shared" ref="E34:K34" si="0">SUM(E14:E33)</f>
        <v>2174.1458368420003</v>
      </c>
      <c r="F34" s="150">
        <v>0.12</v>
      </c>
      <c r="G34" s="175">
        <f t="shared" si="0"/>
        <v>5368.865754735999</v>
      </c>
      <c r="H34" s="150">
        <v>0.28999999999999998</v>
      </c>
      <c r="I34" s="175">
        <f t="shared" si="0"/>
        <v>4018.9999999999986</v>
      </c>
      <c r="J34" s="150">
        <v>0.22</v>
      </c>
      <c r="K34" s="175">
        <f t="shared" si="0"/>
        <v>4554.3499366670003</v>
      </c>
      <c r="L34" s="150">
        <v>0.25</v>
      </c>
    </row>
    <row r="35" spans="2:12" ht="25.5" customHeight="1" x14ac:dyDescent="0.2">
      <c r="B35" s="1"/>
      <c r="C35" s="6"/>
      <c r="D35" s="6"/>
      <c r="E35" s="2"/>
      <c r="F35" s="2"/>
    </row>
    <row r="36" spans="2:12" x14ac:dyDescent="0.2">
      <c r="B36" s="76" t="s">
        <v>59</v>
      </c>
    </row>
    <row r="37" spans="2:12" x14ac:dyDescent="0.2">
      <c r="B37" s="77" t="s">
        <v>60</v>
      </c>
    </row>
    <row r="39" spans="2:12" x14ac:dyDescent="0.2">
      <c r="B39" s="176" t="s">
        <v>91</v>
      </c>
    </row>
    <row r="40" spans="2:12" x14ac:dyDescent="0.2">
      <c r="B40" s="114" t="s">
        <v>92</v>
      </c>
    </row>
    <row r="41" spans="2:12" x14ac:dyDescent="0.2">
      <c r="B41" s="114" t="s">
        <v>93</v>
      </c>
    </row>
    <row r="42" spans="2:12" x14ac:dyDescent="0.2">
      <c r="B42" s="114" t="s">
        <v>94</v>
      </c>
    </row>
    <row r="43" spans="2:12" x14ac:dyDescent="0.2">
      <c r="B43" s="114" t="s">
        <v>95</v>
      </c>
    </row>
    <row r="44" spans="2:12" x14ac:dyDescent="0.2">
      <c r="B44" s="114" t="s">
        <v>96</v>
      </c>
    </row>
    <row r="46" spans="2:12" x14ac:dyDescent="0.2">
      <c r="B46" s="176" t="s">
        <v>97</v>
      </c>
    </row>
    <row r="47" spans="2:12" x14ac:dyDescent="0.2">
      <c r="B47" s="114" t="s">
        <v>98</v>
      </c>
    </row>
    <row r="48" spans="2:12" x14ac:dyDescent="0.2">
      <c r="B48" s="114" t="s">
        <v>99</v>
      </c>
    </row>
    <row r="49" spans="2:2" x14ac:dyDescent="0.2">
      <c r="B49" s="114" t="s">
        <v>100</v>
      </c>
    </row>
    <row r="50" spans="2:2" x14ac:dyDescent="0.2">
      <c r="B50" s="114" t="s">
        <v>101</v>
      </c>
    </row>
    <row r="51" spans="2:2" x14ac:dyDescent="0.2">
      <c r="B51" s="114" t="s">
        <v>102</v>
      </c>
    </row>
  </sheetData>
  <sheetProtection formatCells="0" formatColumns="0" formatRows="0" insertColumns="0" insertRows="0" insertHyperlinks="0" deleteColumns="0" deleteRows="0" sort="0" autoFilter="0" pivotTables="0"/>
  <mergeCells count="7">
    <mergeCell ref="C5:L6"/>
    <mergeCell ref="C7:L8"/>
    <mergeCell ref="C12:D12"/>
    <mergeCell ref="E12:F12"/>
    <mergeCell ref="G12:H12"/>
    <mergeCell ref="I12:J12"/>
    <mergeCell ref="K12:L12"/>
  </mergeCells>
  <pageMargins left="0.7" right="0.7" top="0.75" bottom="0.75" header="0.3" footer="0.3"/>
  <pageSetup paperSize="9" scale="6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9546B-D15D-469E-8D0B-3986C0F05668}">
  <sheetPr>
    <tabColor rgb="FFC92274"/>
    <pageSetUpPr fitToPage="1"/>
  </sheetPr>
  <dimension ref="C3:M46"/>
  <sheetViews>
    <sheetView showGridLines="0" topLeftCell="A3" workbookViewId="0">
      <selection activeCell="B5" sqref="B5"/>
    </sheetView>
  </sheetViews>
  <sheetFormatPr baseColWidth="10" defaultColWidth="11.5" defaultRowHeight="15" x14ac:dyDescent="0.2"/>
  <sheetData>
    <row r="3" spans="3:13" ht="15" customHeight="1" x14ac:dyDescent="0.2"/>
    <row r="4" spans="3:13" ht="15" customHeight="1" x14ac:dyDescent="0.2"/>
    <row r="5" spans="3:13" ht="16" customHeight="1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</row>
    <row r="6" spans="3:13" ht="1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</row>
    <row r="7" spans="3:13" x14ac:dyDescent="0.2"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</row>
    <row r="8" spans="3:13" ht="18" customHeight="1" x14ac:dyDescent="0.2"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</row>
    <row r="45" spans="3:3" x14ac:dyDescent="0.2">
      <c r="C45" s="32" t="s">
        <v>59</v>
      </c>
    </row>
    <row r="46" spans="3:3" x14ac:dyDescent="0.2">
      <c r="C46" s="34" t="s">
        <v>60</v>
      </c>
    </row>
  </sheetData>
  <mergeCells count="2">
    <mergeCell ref="C5:M6"/>
    <mergeCell ref="C7:M8"/>
  </mergeCells>
  <pageMargins left="0.7" right="0.7" top="0.75" bottom="0.75" header="0.3" footer="0.3"/>
  <pageSetup paperSize="9" scale="71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4F296-5942-4FCE-ACE1-1E422D530AA6}">
  <sheetPr>
    <tabColor rgb="FFC92274"/>
    <pageSetUpPr fitToPage="1"/>
  </sheetPr>
  <dimension ref="B1:AB59"/>
  <sheetViews>
    <sheetView showGridLines="0" zoomScaleNormal="100" workbookViewId="0">
      <selection activeCell="B1" sqref="B1:AB1048576"/>
    </sheetView>
  </sheetViews>
  <sheetFormatPr baseColWidth="10" defaultColWidth="53.5" defaultRowHeight="16" x14ac:dyDescent="0.2"/>
  <cols>
    <col min="1" max="1" width="5.83203125" style="4" customWidth="1"/>
    <col min="2" max="2" width="2.5" style="101" customWidth="1"/>
    <col min="3" max="3" width="10.6640625" style="158" bestFit="1" customWidth="1"/>
    <col min="4" max="4" width="13.33203125" style="158" bestFit="1" customWidth="1"/>
    <col min="5" max="5" width="6.6640625" style="101" bestFit="1" customWidth="1"/>
    <col min="6" max="6" width="10.6640625" style="101" bestFit="1" customWidth="1"/>
    <col min="7" max="7" width="13.33203125" style="101" bestFit="1" customWidth="1"/>
    <col min="8" max="8" width="3.6640625" style="101" customWidth="1"/>
    <col min="9" max="9" width="2.5" style="101" customWidth="1"/>
    <col min="10" max="10" width="10.6640625" style="101" bestFit="1" customWidth="1"/>
    <col min="11" max="11" width="13.33203125" style="101" bestFit="1" customWidth="1"/>
    <col min="12" max="12" width="6.6640625" style="101" bestFit="1" customWidth="1"/>
    <col min="13" max="13" width="10.6640625" style="101" bestFit="1" customWidth="1"/>
    <col min="14" max="14" width="13.33203125" style="101" bestFit="1" customWidth="1"/>
    <col min="15" max="15" width="3.6640625" style="101" customWidth="1"/>
    <col min="16" max="16" width="2.5" style="101" customWidth="1"/>
    <col min="17" max="17" width="10.6640625" style="101" bestFit="1" customWidth="1"/>
    <col min="18" max="18" width="13.33203125" style="101" bestFit="1" customWidth="1"/>
    <col min="19" max="19" width="6.6640625" style="101" bestFit="1" customWidth="1"/>
    <col min="20" max="20" width="10.6640625" style="101" bestFit="1" customWidth="1"/>
    <col min="21" max="21" width="13.33203125" style="101" bestFit="1" customWidth="1"/>
    <col min="22" max="22" width="3.6640625" style="101" customWidth="1"/>
    <col min="23" max="23" width="2.5" style="101" bestFit="1" customWidth="1"/>
    <col min="24" max="24" width="10.6640625" style="101" bestFit="1" customWidth="1"/>
    <col min="25" max="25" width="13.33203125" style="101" bestFit="1" customWidth="1"/>
    <col min="26" max="26" width="6.6640625" style="101" bestFit="1" customWidth="1"/>
    <col min="27" max="27" width="10.6640625" style="101" bestFit="1" customWidth="1"/>
    <col min="28" max="28" width="13.33203125" style="101" bestFit="1" customWidth="1"/>
    <col min="29" max="235" width="53.5" style="4"/>
    <col min="236" max="236" width="27.5" style="4" bestFit="1" customWidth="1"/>
    <col min="237" max="248" width="12.5" style="4" bestFit="1" customWidth="1"/>
    <col min="249" max="491" width="53.5" style="4"/>
    <col min="492" max="492" width="27.5" style="4" bestFit="1" customWidth="1"/>
    <col min="493" max="504" width="12.5" style="4" bestFit="1" customWidth="1"/>
    <col min="505" max="747" width="53.5" style="4"/>
    <col min="748" max="748" width="27.5" style="4" bestFit="1" customWidth="1"/>
    <col min="749" max="760" width="12.5" style="4" bestFit="1" customWidth="1"/>
    <col min="761" max="1003" width="53.5" style="4"/>
    <col min="1004" max="1004" width="27.5" style="4" bestFit="1" customWidth="1"/>
    <col min="1005" max="1016" width="12.5" style="4" bestFit="1" customWidth="1"/>
    <col min="1017" max="1259" width="53.5" style="4"/>
    <col min="1260" max="1260" width="27.5" style="4" bestFit="1" customWidth="1"/>
    <col min="1261" max="1272" width="12.5" style="4" bestFit="1" customWidth="1"/>
    <col min="1273" max="1515" width="53.5" style="4"/>
    <col min="1516" max="1516" width="27.5" style="4" bestFit="1" customWidth="1"/>
    <col min="1517" max="1528" width="12.5" style="4" bestFit="1" customWidth="1"/>
    <col min="1529" max="1771" width="53.5" style="4"/>
    <col min="1772" max="1772" width="27.5" style="4" bestFit="1" customWidth="1"/>
    <col min="1773" max="1784" width="12.5" style="4" bestFit="1" customWidth="1"/>
    <col min="1785" max="2027" width="53.5" style="4"/>
    <col min="2028" max="2028" width="27.5" style="4" bestFit="1" customWidth="1"/>
    <col min="2029" max="2040" width="12.5" style="4" bestFit="1" customWidth="1"/>
    <col min="2041" max="2283" width="53.5" style="4"/>
    <col min="2284" max="2284" width="27.5" style="4" bestFit="1" customWidth="1"/>
    <col min="2285" max="2296" width="12.5" style="4" bestFit="1" customWidth="1"/>
    <col min="2297" max="2539" width="53.5" style="4"/>
    <col min="2540" max="2540" width="27.5" style="4" bestFit="1" customWidth="1"/>
    <col min="2541" max="2552" width="12.5" style="4" bestFit="1" customWidth="1"/>
    <col min="2553" max="2795" width="53.5" style="4"/>
    <col min="2796" max="2796" width="27.5" style="4" bestFit="1" customWidth="1"/>
    <col min="2797" max="2808" width="12.5" style="4" bestFit="1" customWidth="1"/>
    <col min="2809" max="3051" width="53.5" style="4"/>
    <col min="3052" max="3052" width="27.5" style="4" bestFit="1" customWidth="1"/>
    <col min="3053" max="3064" width="12.5" style="4" bestFit="1" customWidth="1"/>
    <col min="3065" max="3307" width="53.5" style="4"/>
    <col min="3308" max="3308" width="27.5" style="4" bestFit="1" customWidth="1"/>
    <col min="3309" max="3320" width="12.5" style="4" bestFit="1" customWidth="1"/>
    <col min="3321" max="3563" width="53.5" style="4"/>
    <col min="3564" max="3564" width="27.5" style="4" bestFit="1" customWidth="1"/>
    <col min="3565" max="3576" width="12.5" style="4" bestFit="1" customWidth="1"/>
    <col min="3577" max="3819" width="53.5" style="4"/>
    <col min="3820" max="3820" width="27.5" style="4" bestFit="1" customWidth="1"/>
    <col min="3821" max="3832" width="12.5" style="4" bestFit="1" customWidth="1"/>
    <col min="3833" max="4075" width="53.5" style="4"/>
    <col min="4076" max="4076" width="27.5" style="4" bestFit="1" customWidth="1"/>
    <col min="4077" max="4088" width="12.5" style="4" bestFit="1" customWidth="1"/>
    <col min="4089" max="4331" width="53.5" style="4"/>
    <col min="4332" max="4332" width="27.5" style="4" bestFit="1" customWidth="1"/>
    <col min="4333" max="4344" width="12.5" style="4" bestFit="1" customWidth="1"/>
    <col min="4345" max="4587" width="53.5" style="4"/>
    <col min="4588" max="4588" width="27.5" style="4" bestFit="1" customWidth="1"/>
    <col min="4589" max="4600" width="12.5" style="4" bestFit="1" customWidth="1"/>
    <col min="4601" max="4843" width="53.5" style="4"/>
    <col min="4844" max="4844" width="27.5" style="4" bestFit="1" customWidth="1"/>
    <col min="4845" max="4856" width="12.5" style="4" bestFit="1" customWidth="1"/>
    <col min="4857" max="5099" width="53.5" style="4"/>
    <col min="5100" max="5100" width="27.5" style="4" bestFit="1" customWidth="1"/>
    <col min="5101" max="5112" width="12.5" style="4" bestFit="1" customWidth="1"/>
    <col min="5113" max="5355" width="53.5" style="4"/>
    <col min="5356" max="5356" width="27.5" style="4" bestFit="1" customWidth="1"/>
    <col min="5357" max="5368" width="12.5" style="4" bestFit="1" customWidth="1"/>
    <col min="5369" max="5611" width="53.5" style="4"/>
    <col min="5612" max="5612" width="27.5" style="4" bestFit="1" customWidth="1"/>
    <col min="5613" max="5624" width="12.5" style="4" bestFit="1" customWidth="1"/>
    <col min="5625" max="5867" width="53.5" style="4"/>
    <col min="5868" max="5868" width="27.5" style="4" bestFit="1" customWidth="1"/>
    <col min="5869" max="5880" width="12.5" style="4" bestFit="1" customWidth="1"/>
    <col min="5881" max="6123" width="53.5" style="4"/>
    <col min="6124" max="6124" width="27.5" style="4" bestFit="1" customWidth="1"/>
    <col min="6125" max="6136" width="12.5" style="4" bestFit="1" customWidth="1"/>
    <col min="6137" max="6379" width="53.5" style="4"/>
    <col min="6380" max="6380" width="27.5" style="4" bestFit="1" customWidth="1"/>
    <col min="6381" max="6392" width="12.5" style="4" bestFit="1" customWidth="1"/>
    <col min="6393" max="6635" width="53.5" style="4"/>
    <col min="6636" max="6636" width="27.5" style="4" bestFit="1" customWidth="1"/>
    <col min="6637" max="6648" width="12.5" style="4" bestFit="1" customWidth="1"/>
    <col min="6649" max="6891" width="53.5" style="4"/>
    <col min="6892" max="6892" width="27.5" style="4" bestFit="1" customWidth="1"/>
    <col min="6893" max="6904" width="12.5" style="4" bestFit="1" customWidth="1"/>
    <col min="6905" max="7147" width="53.5" style="4"/>
    <col min="7148" max="7148" width="27.5" style="4" bestFit="1" customWidth="1"/>
    <col min="7149" max="7160" width="12.5" style="4" bestFit="1" customWidth="1"/>
    <col min="7161" max="7403" width="53.5" style="4"/>
    <col min="7404" max="7404" width="27.5" style="4" bestFit="1" customWidth="1"/>
    <col min="7405" max="7416" width="12.5" style="4" bestFit="1" customWidth="1"/>
    <col min="7417" max="7659" width="53.5" style="4"/>
    <col min="7660" max="7660" width="27.5" style="4" bestFit="1" customWidth="1"/>
    <col min="7661" max="7672" width="12.5" style="4" bestFit="1" customWidth="1"/>
    <col min="7673" max="7915" width="53.5" style="4"/>
    <col min="7916" max="7916" width="27.5" style="4" bestFit="1" customWidth="1"/>
    <col min="7917" max="7928" width="12.5" style="4" bestFit="1" customWidth="1"/>
    <col min="7929" max="8171" width="53.5" style="4"/>
    <col min="8172" max="8172" width="27.5" style="4" bestFit="1" customWidth="1"/>
    <col min="8173" max="8184" width="12.5" style="4" bestFit="1" customWidth="1"/>
    <col min="8185" max="8427" width="53.5" style="4"/>
    <col min="8428" max="8428" width="27.5" style="4" bestFit="1" customWidth="1"/>
    <col min="8429" max="8440" width="12.5" style="4" bestFit="1" customWidth="1"/>
    <col min="8441" max="8683" width="53.5" style="4"/>
    <col min="8684" max="8684" width="27.5" style="4" bestFit="1" customWidth="1"/>
    <col min="8685" max="8696" width="12.5" style="4" bestFit="1" customWidth="1"/>
    <col min="8697" max="8939" width="53.5" style="4"/>
    <col min="8940" max="8940" width="27.5" style="4" bestFit="1" customWidth="1"/>
    <col min="8941" max="8952" width="12.5" style="4" bestFit="1" customWidth="1"/>
    <col min="8953" max="9195" width="53.5" style="4"/>
    <col min="9196" max="9196" width="27.5" style="4" bestFit="1" customWidth="1"/>
    <col min="9197" max="9208" width="12.5" style="4" bestFit="1" customWidth="1"/>
    <col min="9209" max="9451" width="53.5" style="4"/>
    <col min="9452" max="9452" width="27.5" style="4" bestFit="1" customWidth="1"/>
    <col min="9453" max="9464" width="12.5" style="4" bestFit="1" customWidth="1"/>
    <col min="9465" max="9707" width="53.5" style="4"/>
    <col min="9708" max="9708" width="27.5" style="4" bestFit="1" customWidth="1"/>
    <col min="9709" max="9720" width="12.5" style="4" bestFit="1" customWidth="1"/>
    <col min="9721" max="9963" width="53.5" style="4"/>
    <col min="9964" max="9964" width="27.5" style="4" bestFit="1" customWidth="1"/>
    <col min="9965" max="9976" width="12.5" style="4" bestFit="1" customWidth="1"/>
    <col min="9977" max="10219" width="53.5" style="4"/>
    <col min="10220" max="10220" width="27.5" style="4" bestFit="1" customWidth="1"/>
    <col min="10221" max="10232" width="12.5" style="4" bestFit="1" customWidth="1"/>
    <col min="10233" max="10475" width="53.5" style="4"/>
    <col min="10476" max="10476" width="27.5" style="4" bestFit="1" customWidth="1"/>
    <col min="10477" max="10488" width="12.5" style="4" bestFit="1" customWidth="1"/>
    <col min="10489" max="10731" width="53.5" style="4"/>
    <col min="10732" max="10732" width="27.5" style="4" bestFit="1" customWidth="1"/>
    <col min="10733" max="10744" width="12.5" style="4" bestFit="1" customWidth="1"/>
    <col min="10745" max="10987" width="53.5" style="4"/>
    <col min="10988" max="10988" width="27.5" style="4" bestFit="1" customWidth="1"/>
    <col min="10989" max="11000" width="12.5" style="4" bestFit="1" customWidth="1"/>
    <col min="11001" max="11243" width="53.5" style="4"/>
    <col min="11244" max="11244" width="27.5" style="4" bestFit="1" customWidth="1"/>
    <col min="11245" max="11256" width="12.5" style="4" bestFit="1" customWidth="1"/>
    <col min="11257" max="11499" width="53.5" style="4"/>
    <col min="11500" max="11500" width="27.5" style="4" bestFit="1" customWidth="1"/>
    <col min="11501" max="11512" width="12.5" style="4" bestFit="1" customWidth="1"/>
    <col min="11513" max="11755" width="53.5" style="4"/>
    <col min="11756" max="11756" width="27.5" style="4" bestFit="1" customWidth="1"/>
    <col min="11757" max="11768" width="12.5" style="4" bestFit="1" customWidth="1"/>
    <col min="11769" max="12011" width="53.5" style="4"/>
    <col min="12012" max="12012" width="27.5" style="4" bestFit="1" customWidth="1"/>
    <col min="12013" max="12024" width="12.5" style="4" bestFit="1" customWidth="1"/>
    <col min="12025" max="12267" width="53.5" style="4"/>
    <col min="12268" max="12268" width="27.5" style="4" bestFit="1" customWidth="1"/>
    <col min="12269" max="12280" width="12.5" style="4" bestFit="1" customWidth="1"/>
    <col min="12281" max="12523" width="53.5" style="4"/>
    <col min="12524" max="12524" width="27.5" style="4" bestFit="1" customWidth="1"/>
    <col min="12525" max="12536" width="12.5" style="4" bestFit="1" customWidth="1"/>
    <col min="12537" max="12779" width="53.5" style="4"/>
    <col min="12780" max="12780" width="27.5" style="4" bestFit="1" customWidth="1"/>
    <col min="12781" max="12792" width="12.5" style="4" bestFit="1" customWidth="1"/>
    <col min="12793" max="13035" width="53.5" style="4"/>
    <col min="13036" max="13036" width="27.5" style="4" bestFit="1" customWidth="1"/>
    <col min="13037" max="13048" width="12.5" style="4" bestFit="1" customWidth="1"/>
    <col min="13049" max="13291" width="53.5" style="4"/>
    <col min="13292" max="13292" width="27.5" style="4" bestFit="1" customWidth="1"/>
    <col min="13293" max="13304" width="12.5" style="4" bestFit="1" customWidth="1"/>
    <col min="13305" max="13547" width="53.5" style="4"/>
    <col min="13548" max="13548" width="27.5" style="4" bestFit="1" customWidth="1"/>
    <col min="13549" max="13560" width="12.5" style="4" bestFit="1" customWidth="1"/>
    <col min="13561" max="13803" width="53.5" style="4"/>
    <col min="13804" max="13804" width="27.5" style="4" bestFit="1" customWidth="1"/>
    <col min="13805" max="13816" width="12.5" style="4" bestFit="1" customWidth="1"/>
    <col min="13817" max="14059" width="53.5" style="4"/>
    <col min="14060" max="14060" width="27.5" style="4" bestFit="1" customWidth="1"/>
    <col min="14061" max="14072" width="12.5" style="4" bestFit="1" customWidth="1"/>
    <col min="14073" max="14315" width="53.5" style="4"/>
    <col min="14316" max="14316" width="27.5" style="4" bestFit="1" customWidth="1"/>
    <col min="14317" max="14328" width="12.5" style="4" bestFit="1" customWidth="1"/>
    <col min="14329" max="14571" width="53.5" style="4"/>
    <col min="14572" max="14572" width="27.5" style="4" bestFit="1" customWidth="1"/>
    <col min="14573" max="14584" width="12.5" style="4" bestFit="1" customWidth="1"/>
    <col min="14585" max="14827" width="53.5" style="4"/>
    <col min="14828" max="14828" width="27.5" style="4" bestFit="1" customWidth="1"/>
    <col min="14829" max="14840" width="12.5" style="4" bestFit="1" customWidth="1"/>
    <col min="14841" max="15083" width="53.5" style="4"/>
    <col min="15084" max="15084" width="27.5" style="4" bestFit="1" customWidth="1"/>
    <col min="15085" max="15096" width="12.5" style="4" bestFit="1" customWidth="1"/>
    <col min="15097" max="15339" width="53.5" style="4"/>
    <col min="15340" max="15340" width="27.5" style="4" bestFit="1" customWidth="1"/>
    <col min="15341" max="15352" width="12.5" style="4" bestFit="1" customWidth="1"/>
    <col min="15353" max="15595" width="53.5" style="4"/>
    <col min="15596" max="15596" width="27.5" style="4" bestFit="1" customWidth="1"/>
    <col min="15597" max="15608" width="12.5" style="4" bestFit="1" customWidth="1"/>
    <col min="15609" max="15851" width="53.5" style="4"/>
    <col min="15852" max="15852" width="27.5" style="4" bestFit="1" customWidth="1"/>
    <col min="15853" max="15864" width="12.5" style="4" bestFit="1" customWidth="1"/>
    <col min="15865" max="16107" width="53.5" style="4"/>
    <col min="16108" max="16108" width="27.5" style="4" bestFit="1" customWidth="1"/>
    <col min="16109" max="16120" width="12.5" style="4" bestFit="1" customWidth="1"/>
    <col min="16121" max="16384" width="53.5" style="4"/>
  </cols>
  <sheetData>
    <row r="1" spans="2:28" ht="15" customHeight="1" x14ac:dyDescent="0.2"/>
    <row r="2" spans="2:28" ht="15" customHeight="1" x14ac:dyDescent="0.2"/>
    <row r="3" spans="2:28" ht="15" customHeight="1" x14ac:dyDescent="0.2">
      <c r="G3" s="217" t="s">
        <v>103</v>
      </c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9"/>
    </row>
    <row r="4" spans="2:28" ht="15" customHeight="1" x14ac:dyDescent="0.2">
      <c r="G4" s="211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3"/>
    </row>
    <row r="5" spans="2:28" ht="15" customHeight="1" x14ac:dyDescent="0.2">
      <c r="C5" s="159"/>
      <c r="D5" s="159"/>
      <c r="E5" s="160"/>
      <c r="F5" s="160"/>
      <c r="G5" s="211" t="s">
        <v>104</v>
      </c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3"/>
    </row>
    <row r="6" spans="2:28" ht="15" customHeight="1" x14ac:dyDescent="0.2">
      <c r="C6" s="159"/>
      <c r="D6" s="159"/>
      <c r="E6" s="160"/>
      <c r="F6" s="160"/>
      <c r="G6" s="214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6"/>
    </row>
    <row r="7" spans="2:28" ht="15" customHeight="1" x14ac:dyDescent="0.2">
      <c r="C7" s="159"/>
      <c r="D7" s="159"/>
      <c r="E7" s="160"/>
      <c r="F7" s="160"/>
      <c r="G7" s="160"/>
      <c r="H7" s="159"/>
    </row>
    <row r="8" spans="2:28" ht="15" customHeight="1" x14ac:dyDescent="0.2">
      <c r="C8" s="159"/>
      <c r="D8" s="159"/>
      <c r="E8" s="160"/>
      <c r="F8" s="160"/>
      <c r="G8" s="160"/>
      <c r="H8" s="159"/>
    </row>
    <row r="9" spans="2:28" ht="15" customHeight="1" x14ac:dyDescent="0.2">
      <c r="C9" s="159"/>
      <c r="D9" s="159"/>
      <c r="E9" s="160"/>
      <c r="F9" s="160"/>
      <c r="G9" s="160"/>
      <c r="H9" s="159"/>
    </row>
    <row r="11" spans="2:28" ht="26.25" customHeight="1" x14ac:dyDescent="0.2">
      <c r="C11" s="101"/>
      <c r="D11" s="101"/>
    </row>
    <row r="13" spans="2:28" s="50" customFormat="1" ht="15" customHeight="1" x14ac:dyDescent="0.2">
      <c r="B13" s="224" t="s">
        <v>105</v>
      </c>
      <c r="C13" s="224"/>
      <c r="D13" s="224"/>
      <c r="E13" s="224"/>
      <c r="F13" s="224"/>
      <c r="G13" s="224"/>
      <c r="H13" s="117"/>
      <c r="I13" s="224" t="s">
        <v>106</v>
      </c>
      <c r="J13" s="224"/>
      <c r="K13" s="224"/>
      <c r="L13" s="224"/>
      <c r="M13" s="224"/>
      <c r="N13" s="224"/>
      <c r="O13" s="118"/>
      <c r="P13" s="224" t="s">
        <v>107</v>
      </c>
      <c r="Q13" s="224"/>
      <c r="R13" s="224"/>
      <c r="S13" s="224"/>
      <c r="T13" s="224"/>
      <c r="U13" s="224"/>
      <c r="V13" s="118"/>
      <c r="W13" s="224" t="s">
        <v>108</v>
      </c>
      <c r="X13" s="224"/>
      <c r="Y13" s="224"/>
      <c r="Z13" s="224"/>
      <c r="AA13" s="224"/>
      <c r="AB13" s="224"/>
    </row>
    <row r="14" spans="2:28" s="50" customFormat="1" ht="15" x14ac:dyDescent="0.2">
      <c r="B14" s="222"/>
      <c r="C14" s="161" t="s">
        <v>73</v>
      </c>
      <c r="D14" s="161" t="s">
        <v>74</v>
      </c>
      <c r="E14" s="161" t="s">
        <v>109</v>
      </c>
      <c r="F14" s="161" t="s">
        <v>73</v>
      </c>
      <c r="G14" s="161" t="s">
        <v>74</v>
      </c>
      <c r="H14" s="132"/>
      <c r="I14" s="222"/>
      <c r="J14" s="161" t="s">
        <v>73</v>
      </c>
      <c r="K14" s="161" t="s">
        <v>74</v>
      </c>
      <c r="L14" s="161" t="s">
        <v>109</v>
      </c>
      <c r="M14" s="161" t="s">
        <v>73</v>
      </c>
      <c r="N14" s="161" t="s">
        <v>74</v>
      </c>
      <c r="O14" s="118"/>
      <c r="P14" s="222"/>
      <c r="Q14" s="161" t="s">
        <v>73</v>
      </c>
      <c r="R14" s="161" t="s">
        <v>74</v>
      </c>
      <c r="S14" s="161" t="s">
        <v>109</v>
      </c>
      <c r="T14" s="161" t="s">
        <v>73</v>
      </c>
      <c r="U14" s="161" t="s">
        <v>74</v>
      </c>
      <c r="V14" s="118"/>
      <c r="W14" s="222"/>
      <c r="X14" s="161" t="s">
        <v>73</v>
      </c>
      <c r="Y14" s="161" t="s">
        <v>74</v>
      </c>
      <c r="Z14" s="161" t="s">
        <v>109</v>
      </c>
      <c r="AA14" s="161" t="s">
        <v>73</v>
      </c>
      <c r="AB14" s="161" t="s">
        <v>74</v>
      </c>
    </row>
    <row r="15" spans="2:28" s="50" customFormat="1" ht="15" x14ac:dyDescent="0.2">
      <c r="B15" s="223"/>
      <c r="C15" s="125" t="s">
        <v>76</v>
      </c>
      <c r="D15" s="125" t="s">
        <v>77</v>
      </c>
      <c r="E15" s="125" t="s">
        <v>38</v>
      </c>
      <c r="F15" s="125" t="s">
        <v>76</v>
      </c>
      <c r="G15" s="125" t="s">
        <v>77</v>
      </c>
      <c r="H15" s="132"/>
      <c r="I15" s="223"/>
      <c r="J15" s="125" t="s">
        <v>76</v>
      </c>
      <c r="K15" s="125" t="s">
        <v>77</v>
      </c>
      <c r="L15" s="125" t="s">
        <v>38</v>
      </c>
      <c r="M15" s="125" t="s">
        <v>76</v>
      </c>
      <c r="N15" s="125" t="s">
        <v>77</v>
      </c>
      <c r="O15" s="118"/>
      <c r="P15" s="223"/>
      <c r="Q15" s="125" t="s">
        <v>76</v>
      </c>
      <c r="R15" s="125" t="s">
        <v>77</v>
      </c>
      <c r="S15" s="125" t="s">
        <v>38</v>
      </c>
      <c r="T15" s="125" t="s">
        <v>76</v>
      </c>
      <c r="U15" s="125" t="s">
        <v>77</v>
      </c>
      <c r="V15" s="118"/>
      <c r="W15" s="223"/>
      <c r="X15" s="125" t="s">
        <v>76</v>
      </c>
      <c r="Y15" s="125" t="s">
        <v>77</v>
      </c>
      <c r="Z15" s="125" t="s">
        <v>38</v>
      </c>
      <c r="AA15" s="125" t="s">
        <v>76</v>
      </c>
      <c r="AB15" s="125" t="s">
        <v>77</v>
      </c>
    </row>
    <row r="16" spans="2:28" customFormat="1" ht="15" customHeight="1" x14ac:dyDescent="0.2">
      <c r="B16" s="162" t="s">
        <v>84</v>
      </c>
      <c r="C16" s="163">
        <v>68</v>
      </c>
      <c r="D16" s="163">
        <v>105.2</v>
      </c>
      <c r="E16" s="164">
        <f>SUM(C16:D16)</f>
        <v>173.2</v>
      </c>
      <c r="F16" s="165">
        <f>C16/E16</f>
        <v>0.39260969976905313</v>
      </c>
      <c r="G16" s="165">
        <f>D16/E16</f>
        <v>0.60739030023094698</v>
      </c>
      <c r="H16" s="166"/>
      <c r="I16" s="162" t="s">
        <v>84</v>
      </c>
      <c r="J16" s="163">
        <v>9.120000000000001</v>
      </c>
      <c r="K16" s="163">
        <v>16.7</v>
      </c>
      <c r="L16" s="164">
        <f>SUM(J16:K16)</f>
        <v>25.82</v>
      </c>
      <c r="M16" s="165">
        <f>J16/L16</f>
        <v>0.35321456235476378</v>
      </c>
      <c r="N16" s="165">
        <f>K16/L16</f>
        <v>0.64678543764523622</v>
      </c>
      <c r="O16" s="167"/>
      <c r="P16" s="162" t="s">
        <v>84</v>
      </c>
      <c r="Q16" s="163">
        <v>15</v>
      </c>
      <c r="R16" s="163">
        <v>29</v>
      </c>
      <c r="S16" s="164">
        <f>SUM(Q16:R16)</f>
        <v>44</v>
      </c>
      <c r="T16" s="165">
        <f>Q16/S16</f>
        <v>0.34090909090909088</v>
      </c>
      <c r="U16" s="165">
        <f>R16/S16</f>
        <v>0.65909090909090906</v>
      </c>
      <c r="V16" s="167"/>
      <c r="W16" s="162" t="s">
        <v>84</v>
      </c>
      <c r="X16" s="163">
        <v>320.45</v>
      </c>
      <c r="Y16" s="163">
        <v>267.40000000000003</v>
      </c>
      <c r="Z16" s="164">
        <f>SUM(X16:Y16)</f>
        <v>587.85</v>
      </c>
      <c r="AA16" s="165">
        <f>X16/Z16</f>
        <v>0.54512205494598953</v>
      </c>
      <c r="AB16" s="165">
        <f>Y16/Z16</f>
        <v>0.45487794505401041</v>
      </c>
    </row>
    <row r="17" spans="2:28" customFormat="1" ht="15" customHeight="1" x14ac:dyDescent="0.2">
      <c r="B17" s="162" t="s">
        <v>85</v>
      </c>
      <c r="C17" s="163">
        <v>67.2</v>
      </c>
      <c r="D17" s="163">
        <v>125.00999999999999</v>
      </c>
      <c r="E17" s="164">
        <f>SUM(C17:D17)</f>
        <v>192.20999999999998</v>
      </c>
      <c r="F17" s="165">
        <f>C17/E17</f>
        <v>0.34961760574371786</v>
      </c>
      <c r="G17" s="165">
        <f>D17/E17</f>
        <v>0.65038239425628219</v>
      </c>
      <c r="H17" s="166"/>
      <c r="I17" s="162" t="s">
        <v>85</v>
      </c>
      <c r="J17" s="163">
        <v>13.6</v>
      </c>
      <c r="K17" s="163">
        <v>36.099999999999994</v>
      </c>
      <c r="L17" s="164">
        <f>SUM(J17:K17)</f>
        <v>49.699999999999996</v>
      </c>
      <c r="M17" s="165">
        <f>J17/L17</f>
        <v>0.27364185110663986</v>
      </c>
      <c r="N17" s="165">
        <f>K17/L17</f>
        <v>0.72635814889336014</v>
      </c>
      <c r="O17" s="167"/>
      <c r="P17" s="162" t="s">
        <v>85</v>
      </c>
      <c r="Q17" s="163">
        <v>12.8</v>
      </c>
      <c r="R17" s="163">
        <v>25.75</v>
      </c>
      <c r="S17" s="164">
        <f>SUM(Q17:R17)</f>
        <v>38.549999999999997</v>
      </c>
      <c r="T17" s="165">
        <f>Q17/S17</f>
        <v>0.33203631647211418</v>
      </c>
      <c r="U17" s="165">
        <f>R17/S17</f>
        <v>0.66796368352788593</v>
      </c>
      <c r="V17" s="167"/>
      <c r="W17" s="162" t="s">
        <v>85</v>
      </c>
      <c r="X17" s="163">
        <v>230.54000000000002</v>
      </c>
      <c r="Y17" s="163">
        <v>220</v>
      </c>
      <c r="Z17" s="164">
        <f>SUM(X17:Y17)</f>
        <v>450.54</v>
      </c>
      <c r="AA17" s="165">
        <f>X17/Z17</f>
        <v>0.51169707462156522</v>
      </c>
      <c r="AB17" s="165">
        <f>Y17/Z17</f>
        <v>0.48830292537843473</v>
      </c>
    </row>
    <row r="18" spans="2:28" customFormat="1" ht="15" customHeight="1" x14ac:dyDescent="0.2">
      <c r="B18" s="162" t="s">
        <v>86</v>
      </c>
      <c r="C18" s="163">
        <v>166.4</v>
      </c>
      <c r="D18" s="163">
        <v>277.36</v>
      </c>
      <c r="E18" s="164">
        <f t="shared" ref="E18:E20" si="0">SUM(C18:D18)</f>
        <v>443.76</v>
      </c>
      <c r="F18" s="165">
        <f t="shared" ref="F18:F20" si="1">C18/E18</f>
        <v>0.37497746529655673</v>
      </c>
      <c r="G18" s="165">
        <f t="shared" ref="G18:G20" si="2">D18/E18</f>
        <v>0.62502253470344338</v>
      </c>
      <c r="H18" s="166"/>
      <c r="I18" s="162" t="s">
        <v>86</v>
      </c>
      <c r="J18" s="163">
        <v>40.6</v>
      </c>
      <c r="K18" s="163">
        <v>69.05</v>
      </c>
      <c r="L18" s="164">
        <f t="shared" ref="L18:L20" si="3">SUM(J18:K18)</f>
        <v>109.65</v>
      </c>
      <c r="M18" s="165">
        <f t="shared" ref="M18:M20" si="4">J18/L18</f>
        <v>0.37026903784769721</v>
      </c>
      <c r="N18" s="165">
        <f t="shared" ref="N18:N20" si="5">K18/L18</f>
        <v>0.62973096215230273</v>
      </c>
      <c r="O18" s="167"/>
      <c r="P18" s="162" t="s">
        <v>86</v>
      </c>
      <c r="Q18" s="163">
        <v>26.04</v>
      </c>
      <c r="R18" s="163">
        <v>94.97999999999999</v>
      </c>
      <c r="S18" s="164">
        <f t="shared" ref="S18:S20" si="6">SUM(Q18:R18)</f>
        <v>121.01999999999998</v>
      </c>
      <c r="T18" s="165">
        <f t="shared" ref="T18:T20" si="7">Q18/S18</f>
        <v>0.21517104610808133</v>
      </c>
      <c r="U18" s="165">
        <f t="shared" ref="U18:U20" si="8">R18/S18</f>
        <v>0.78482895389191876</v>
      </c>
      <c r="V18" s="167"/>
      <c r="W18" s="162" t="s">
        <v>86</v>
      </c>
      <c r="X18" s="163">
        <v>749.26</v>
      </c>
      <c r="Y18" s="163">
        <v>626.55000000000007</v>
      </c>
      <c r="Z18" s="164">
        <f t="shared" ref="Z18:Z20" si="9">SUM(X18:Y18)</f>
        <v>1375.81</v>
      </c>
      <c r="AA18" s="165">
        <f t="shared" ref="AA18:AA20" si="10">X18/Z18</f>
        <v>0.54459554735028826</v>
      </c>
      <c r="AB18" s="165">
        <f t="shared" ref="AB18:AB20" si="11">Y18/Z18</f>
        <v>0.45540445264971186</v>
      </c>
    </row>
    <row r="19" spans="2:28" customFormat="1" ht="15" customHeight="1" x14ac:dyDescent="0.2">
      <c r="B19" s="162" t="s">
        <v>87</v>
      </c>
      <c r="C19" s="163">
        <v>230.6</v>
      </c>
      <c r="D19" s="163">
        <v>187.6</v>
      </c>
      <c r="E19" s="164">
        <f t="shared" si="0"/>
        <v>418.2</v>
      </c>
      <c r="F19" s="165">
        <f t="shared" si="1"/>
        <v>0.5514108082257293</v>
      </c>
      <c r="G19" s="165">
        <f t="shared" si="2"/>
        <v>0.4485891917742707</v>
      </c>
      <c r="H19" s="166"/>
      <c r="I19" s="162" t="s">
        <v>87</v>
      </c>
      <c r="J19" s="163">
        <v>41.8</v>
      </c>
      <c r="K19" s="163">
        <v>42.1</v>
      </c>
      <c r="L19" s="164">
        <f t="shared" si="3"/>
        <v>83.9</v>
      </c>
      <c r="M19" s="165">
        <f t="shared" si="4"/>
        <v>0.49821215733015489</v>
      </c>
      <c r="N19" s="165">
        <f t="shared" si="5"/>
        <v>0.501787842669845</v>
      </c>
      <c r="O19" s="167"/>
      <c r="P19" s="162" t="s">
        <v>87</v>
      </c>
      <c r="Q19" s="163">
        <v>16.57</v>
      </c>
      <c r="R19" s="163">
        <v>33.65</v>
      </c>
      <c r="S19" s="164">
        <f t="shared" si="6"/>
        <v>50.22</v>
      </c>
      <c r="T19" s="165">
        <f t="shared" si="7"/>
        <v>0.32994822779769017</v>
      </c>
      <c r="U19" s="165">
        <f t="shared" si="8"/>
        <v>0.67005177220230983</v>
      </c>
      <c r="V19" s="167"/>
      <c r="W19" s="162" t="s">
        <v>87</v>
      </c>
      <c r="X19" s="163">
        <v>550.04</v>
      </c>
      <c r="Y19" s="163">
        <v>282.33999999999997</v>
      </c>
      <c r="Z19" s="164">
        <f t="shared" si="9"/>
        <v>832.37999999999988</v>
      </c>
      <c r="AA19" s="165">
        <f t="shared" si="10"/>
        <v>0.66080395972993111</v>
      </c>
      <c r="AB19" s="165">
        <f t="shared" si="11"/>
        <v>0.339196040270069</v>
      </c>
    </row>
    <row r="20" spans="2:28" customFormat="1" ht="15" customHeight="1" x14ac:dyDescent="0.2">
      <c r="B20" s="162" t="s">
        <v>88</v>
      </c>
      <c r="C20" s="163">
        <v>193.42</v>
      </c>
      <c r="D20" s="163">
        <v>187.14</v>
      </c>
      <c r="E20" s="164">
        <f t="shared" si="0"/>
        <v>380.55999999999995</v>
      </c>
      <c r="F20" s="165">
        <f t="shared" si="1"/>
        <v>0.50825099852848443</v>
      </c>
      <c r="G20" s="165">
        <f t="shared" si="2"/>
        <v>0.49174900147151568</v>
      </c>
      <c r="H20" s="166"/>
      <c r="I20" s="162" t="s">
        <v>88</v>
      </c>
      <c r="J20" s="163">
        <v>13.5</v>
      </c>
      <c r="K20" s="163">
        <v>87.88000000000001</v>
      </c>
      <c r="L20" s="164">
        <f t="shared" si="3"/>
        <v>101.38000000000001</v>
      </c>
      <c r="M20" s="165">
        <f t="shared" si="4"/>
        <v>0.1331623594397317</v>
      </c>
      <c r="N20" s="165">
        <f t="shared" si="5"/>
        <v>0.86683764056026835</v>
      </c>
      <c r="O20" s="167"/>
      <c r="P20" s="162" t="s">
        <v>88</v>
      </c>
      <c r="Q20" s="163">
        <v>3</v>
      </c>
      <c r="R20" s="163">
        <v>61.4</v>
      </c>
      <c r="S20" s="164">
        <f t="shared" si="6"/>
        <v>64.400000000000006</v>
      </c>
      <c r="T20" s="165">
        <f t="shared" si="7"/>
        <v>4.6583850931677016E-2</v>
      </c>
      <c r="U20" s="165">
        <f t="shared" si="8"/>
        <v>0.95341614906832284</v>
      </c>
      <c r="V20" s="167"/>
      <c r="W20" s="162" t="s">
        <v>88</v>
      </c>
      <c r="X20" s="163">
        <v>318.79999999999995</v>
      </c>
      <c r="Y20" s="163">
        <v>918.7399999999999</v>
      </c>
      <c r="Z20" s="164">
        <f t="shared" si="9"/>
        <v>1237.54</v>
      </c>
      <c r="AA20" s="165">
        <f t="shared" si="10"/>
        <v>0.25760783489826589</v>
      </c>
      <c r="AB20" s="165">
        <f t="shared" si="11"/>
        <v>0.742392165101734</v>
      </c>
    </row>
    <row r="21" spans="2:28" customFormat="1" ht="15" customHeight="1" x14ac:dyDescent="0.2">
      <c r="B21" s="168"/>
      <c r="C21" s="166"/>
      <c r="D21" s="166"/>
      <c r="E21" s="166"/>
      <c r="F21" s="166"/>
      <c r="G21" s="166"/>
      <c r="H21" s="166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</row>
    <row r="22" spans="2:28" customFormat="1" ht="15" customHeight="1" x14ac:dyDescent="0.2">
      <c r="B22" s="224" t="s">
        <v>110</v>
      </c>
      <c r="C22" s="224"/>
      <c r="D22" s="224"/>
      <c r="E22" s="224"/>
      <c r="F22" s="224"/>
      <c r="G22" s="224"/>
      <c r="H22" s="132"/>
      <c r="I22" s="224" t="s">
        <v>111</v>
      </c>
      <c r="J22" s="224"/>
      <c r="K22" s="224"/>
      <c r="L22" s="224"/>
      <c r="M22" s="224"/>
      <c r="N22" s="224"/>
      <c r="O22" s="118"/>
      <c r="P22" s="224" t="s">
        <v>112</v>
      </c>
      <c r="Q22" s="224"/>
      <c r="R22" s="224"/>
      <c r="S22" s="224"/>
      <c r="T22" s="224"/>
      <c r="U22" s="224"/>
      <c r="V22" s="118"/>
      <c r="W22" s="224" t="s">
        <v>113</v>
      </c>
      <c r="X22" s="224"/>
      <c r="Y22" s="224"/>
      <c r="Z22" s="224"/>
      <c r="AA22" s="224"/>
      <c r="AB22" s="224"/>
    </row>
    <row r="23" spans="2:28" customFormat="1" ht="15" x14ac:dyDescent="0.2">
      <c r="B23" s="222"/>
      <c r="C23" s="161" t="s">
        <v>73</v>
      </c>
      <c r="D23" s="161" t="s">
        <v>74</v>
      </c>
      <c r="E23" s="161" t="s">
        <v>109</v>
      </c>
      <c r="F23" s="161" t="s">
        <v>73</v>
      </c>
      <c r="G23" s="161" t="s">
        <v>74</v>
      </c>
      <c r="H23" s="132"/>
      <c r="I23" s="222"/>
      <c r="J23" s="161" t="s">
        <v>73</v>
      </c>
      <c r="K23" s="161" t="s">
        <v>74</v>
      </c>
      <c r="L23" s="161" t="s">
        <v>109</v>
      </c>
      <c r="M23" s="161" t="s">
        <v>73</v>
      </c>
      <c r="N23" s="161" t="s">
        <v>74</v>
      </c>
      <c r="O23" s="118"/>
      <c r="P23" s="222"/>
      <c r="Q23" s="161" t="s">
        <v>73</v>
      </c>
      <c r="R23" s="161" t="s">
        <v>74</v>
      </c>
      <c r="S23" s="161" t="s">
        <v>109</v>
      </c>
      <c r="T23" s="161" t="s">
        <v>73</v>
      </c>
      <c r="U23" s="161" t="s">
        <v>74</v>
      </c>
      <c r="V23" s="118"/>
      <c r="W23" s="222"/>
      <c r="X23" s="161" t="s">
        <v>73</v>
      </c>
      <c r="Y23" s="161" t="s">
        <v>74</v>
      </c>
      <c r="Z23" s="161" t="s">
        <v>109</v>
      </c>
      <c r="AA23" s="161" t="s">
        <v>73</v>
      </c>
      <c r="AB23" s="161" t="s">
        <v>74</v>
      </c>
    </row>
    <row r="24" spans="2:28" customFormat="1" ht="15" x14ac:dyDescent="0.2">
      <c r="B24" s="223"/>
      <c r="C24" s="125" t="s">
        <v>76</v>
      </c>
      <c r="D24" s="125" t="s">
        <v>77</v>
      </c>
      <c r="E24" s="125" t="s">
        <v>38</v>
      </c>
      <c r="F24" s="125" t="s">
        <v>76</v>
      </c>
      <c r="G24" s="125" t="s">
        <v>77</v>
      </c>
      <c r="H24" s="132"/>
      <c r="I24" s="223"/>
      <c r="J24" s="125" t="s">
        <v>76</v>
      </c>
      <c r="K24" s="125" t="s">
        <v>77</v>
      </c>
      <c r="L24" s="125" t="s">
        <v>38</v>
      </c>
      <c r="M24" s="125" t="s">
        <v>76</v>
      </c>
      <c r="N24" s="125" t="s">
        <v>77</v>
      </c>
      <c r="O24" s="118"/>
      <c r="P24" s="223"/>
      <c r="Q24" s="125" t="s">
        <v>76</v>
      </c>
      <c r="R24" s="125" t="s">
        <v>77</v>
      </c>
      <c r="S24" s="125" t="s">
        <v>38</v>
      </c>
      <c r="T24" s="125" t="s">
        <v>76</v>
      </c>
      <c r="U24" s="125" t="s">
        <v>77</v>
      </c>
      <c r="V24" s="118"/>
      <c r="W24" s="223"/>
      <c r="X24" s="125" t="s">
        <v>76</v>
      </c>
      <c r="Y24" s="125" t="s">
        <v>77</v>
      </c>
      <c r="Z24" s="125" t="s">
        <v>38</v>
      </c>
      <c r="AA24" s="125" t="s">
        <v>76</v>
      </c>
      <c r="AB24" s="125" t="s">
        <v>77</v>
      </c>
    </row>
    <row r="25" spans="2:28" customFormat="1" ht="15" customHeight="1" x14ac:dyDescent="0.2">
      <c r="B25" s="162" t="s">
        <v>84</v>
      </c>
      <c r="C25" s="163">
        <v>27.13</v>
      </c>
      <c r="D25" s="163">
        <v>36.730000000000004</v>
      </c>
      <c r="E25" s="164">
        <f>SUM(C25:D25)</f>
        <v>63.86</v>
      </c>
      <c r="F25" s="165">
        <f>C25/E25</f>
        <v>0.42483557782649545</v>
      </c>
      <c r="G25" s="165">
        <f>D25/E25</f>
        <v>0.57516442217350461</v>
      </c>
      <c r="H25" s="166"/>
      <c r="I25" s="162" t="s">
        <v>84</v>
      </c>
      <c r="J25" s="163">
        <v>14</v>
      </c>
      <c r="K25" s="163">
        <v>22.96</v>
      </c>
      <c r="L25" s="164">
        <f>SUM(J25:K25)</f>
        <v>36.96</v>
      </c>
      <c r="M25" s="165">
        <f>J25/L25</f>
        <v>0.37878787878787878</v>
      </c>
      <c r="N25" s="165">
        <f>K25/L25</f>
        <v>0.62121212121212122</v>
      </c>
      <c r="O25" s="167"/>
      <c r="P25" s="162" t="s">
        <v>84</v>
      </c>
      <c r="Q25" s="163">
        <v>28.3</v>
      </c>
      <c r="R25" s="163">
        <v>59.756636841999992</v>
      </c>
      <c r="S25" s="164">
        <f>SUM(Q25:R25)</f>
        <v>88.056636841999989</v>
      </c>
      <c r="T25" s="165">
        <f>Q25/S25</f>
        <v>0.3213840661525455</v>
      </c>
      <c r="U25" s="165">
        <f>R25/S25</f>
        <v>0.67861593384745456</v>
      </c>
      <c r="V25" s="167"/>
      <c r="W25" s="162" t="s">
        <v>84</v>
      </c>
      <c r="X25" s="163">
        <v>7</v>
      </c>
      <c r="Y25" s="163">
        <v>21.35</v>
      </c>
      <c r="Z25" s="164">
        <f>SUM(X25:Y25)</f>
        <v>28.35</v>
      </c>
      <c r="AA25" s="165">
        <f>X25/Z25</f>
        <v>0.24691358024691357</v>
      </c>
      <c r="AB25" s="165">
        <f>Y25/Z25</f>
        <v>0.75308641975308643</v>
      </c>
    </row>
    <row r="26" spans="2:28" customFormat="1" ht="15" customHeight="1" x14ac:dyDescent="0.2">
      <c r="B26" s="162" t="s">
        <v>85</v>
      </c>
      <c r="C26" s="163">
        <v>25.33</v>
      </c>
      <c r="D26" s="163">
        <v>37.75</v>
      </c>
      <c r="E26" s="164">
        <f>SUM(C26:D26)</f>
        <v>63.08</v>
      </c>
      <c r="F26" s="165">
        <f>C26/E26</f>
        <v>0.40155358275206088</v>
      </c>
      <c r="G26" s="165">
        <f>D26/E26</f>
        <v>0.59844641724793912</v>
      </c>
      <c r="H26" s="166"/>
      <c r="I26" s="162" t="s">
        <v>85</v>
      </c>
      <c r="J26" s="163">
        <v>12</v>
      </c>
      <c r="K26" s="163">
        <v>45.370000000000005</v>
      </c>
      <c r="L26" s="164">
        <f>SUM(J26:K26)</f>
        <v>57.370000000000005</v>
      </c>
      <c r="M26" s="165">
        <f>J26/L26</f>
        <v>0.20916855499389925</v>
      </c>
      <c r="N26" s="165">
        <f>K26/L26</f>
        <v>0.79083144500610081</v>
      </c>
      <c r="O26" s="167"/>
      <c r="P26" s="162" t="s">
        <v>85</v>
      </c>
      <c r="Q26" s="163">
        <v>40.5</v>
      </c>
      <c r="R26" s="163">
        <v>53.705836842000004</v>
      </c>
      <c r="S26" s="164">
        <f>SUM(Q26:R26)</f>
        <v>94.205836841999997</v>
      </c>
      <c r="T26" s="165">
        <f>Q26/S26</f>
        <v>0.42990966757108406</v>
      </c>
      <c r="U26" s="165">
        <f>R26/S26</f>
        <v>0.57009033242891605</v>
      </c>
      <c r="V26" s="167"/>
      <c r="W26" s="162" t="s">
        <v>85</v>
      </c>
      <c r="X26" s="163">
        <v>4.8499999999999996</v>
      </c>
      <c r="Y26" s="163">
        <v>15.13</v>
      </c>
      <c r="Z26" s="164">
        <f>SUM(X26:Y26)</f>
        <v>19.98</v>
      </c>
      <c r="AA26" s="165">
        <f>X26/Z26</f>
        <v>0.24274274274274271</v>
      </c>
      <c r="AB26" s="165">
        <f>Y26/Z26</f>
        <v>0.75725725725725723</v>
      </c>
    </row>
    <row r="27" spans="2:28" customFormat="1" ht="15" customHeight="1" x14ac:dyDescent="0.2">
      <c r="B27" s="162" t="s">
        <v>86</v>
      </c>
      <c r="C27" s="163">
        <v>52</v>
      </c>
      <c r="D27" s="163">
        <v>131.37</v>
      </c>
      <c r="E27" s="164">
        <f t="shared" ref="E27:E29" si="12">SUM(C27:D27)</f>
        <v>183.37</v>
      </c>
      <c r="F27" s="165">
        <f t="shared" ref="F27:F29" si="13">C27/E27</f>
        <v>0.28357964770682226</v>
      </c>
      <c r="G27" s="165">
        <f t="shared" ref="G27:G29" si="14">D27/E27</f>
        <v>0.71642035229317769</v>
      </c>
      <c r="H27" s="166"/>
      <c r="I27" s="162" t="s">
        <v>86</v>
      </c>
      <c r="J27" s="163">
        <v>67.899999999999991</v>
      </c>
      <c r="K27" s="163">
        <v>148.06</v>
      </c>
      <c r="L27" s="164">
        <f t="shared" ref="L27:L29" si="15">SUM(J27:K27)</f>
        <v>215.95999999999998</v>
      </c>
      <c r="M27" s="165">
        <f t="shared" ref="M27:M29" si="16">J27/L27</f>
        <v>0.31441007593998888</v>
      </c>
      <c r="N27" s="165">
        <f t="shared" ref="N27:N29" si="17">K27/L27</f>
        <v>0.68558992406001118</v>
      </c>
      <c r="O27" s="167"/>
      <c r="P27" s="162" t="s">
        <v>86</v>
      </c>
      <c r="Q27" s="163">
        <v>113.87368420999996</v>
      </c>
      <c r="R27" s="163">
        <v>111.40207052599996</v>
      </c>
      <c r="S27" s="164">
        <f t="shared" ref="S27:S29" si="18">SUM(Q27:R27)</f>
        <v>225.27575473599993</v>
      </c>
      <c r="T27" s="165">
        <f t="shared" ref="T27:T29" si="19">Q27/S27</f>
        <v>0.50548575164446008</v>
      </c>
      <c r="U27" s="165">
        <f t="shared" ref="U27:U29" si="20">R27/S27</f>
        <v>0.49451424835553992</v>
      </c>
      <c r="V27" s="167"/>
      <c r="W27" s="162" t="s">
        <v>86</v>
      </c>
      <c r="X27" s="163">
        <v>17.600000000000001</v>
      </c>
      <c r="Y27" s="163">
        <v>70.3</v>
      </c>
      <c r="Z27" s="164">
        <f t="shared" ref="Z27:Z29" si="21">SUM(X27:Y27)</f>
        <v>87.9</v>
      </c>
      <c r="AA27" s="165">
        <f t="shared" ref="AA27:AA29" si="22">X27/Z27</f>
        <v>0.20022753128555176</v>
      </c>
      <c r="AB27" s="165">
        <f t="shared" ref="AB27:AB29" si="23">Y27/Z27</f>
        <v>0.79977246871444818</v>
      </c>
    </row>
    <row r="28" spans="2:28" customFormat="1" ht="15" customHeight="1" x14ac:dyDescent="0.2">
      <c r="B28" s="162" t="s">
        <v>87</v>
      </c>
      <c r="C28" s="163">
        <v>67</v>
      </c>
      <c r="D28" s="163">
        <v>110.6</v>
      </c>
      <c r="E28" s="164">
        <f t="shared" si="12"/>
        <v>177.6</v>
      </c>
      <c r="F28" s="165">
        <f t="shared" si="13"/>
        <v>0.37725225225225228</v>
      </c>
      <c r="G28" s="165">
        <f t="shared" si="14"/>
        <v>0.62274774774774777</v>
      </c>
      <c r="H28" s="166"/>
      <c r="I28" s="162" t="s">
        <v>87</v>
      </c>
      <c r="J28" s="163">
        <v>35.5</v>
      </c>
      <c r="K28" s="163">
        <v>31.1</v>
      </c>
      <c r="L28" s="164">
        <f t="shared" si="15"/>
        <v>66.599999999999994</v>
      </c>
      <c r="M28" s="165">
        <f t="shared" si="16"/>
        <v>0.53303303303303307</v>
      </c>
      <c r="N28" s="165">
        <f t="shared" si="17"/>
        <v>0.46696696696696705</v>
      </c>
      <c r="O28" s="167"/>
      <c r="P28" s="162" t="s">
        <v>87</v>
      </c>
      <c r="Q28" s="163">
        <v>105.34999999999998</v>
      </c>
      <c r="R28" s="163">
        <v>76.2</v>
      </c>
      <c r="S28" s="164">
        <f t="shared" si="18"/>
        <v>181.54999999999998</v>
      </c>
      <c r="T28" s="165">
        <f t="shared" si="19"/>
        <v>0.58028091434866425</v>
      </c>
      <c r="U28" s="165">
        <f t="shared" si="20"/>
        <v>0.41971908565133575</v>
      </c>
      <c r="V28" s="167"/>
      <c r="W28" s="162" t="s">
        <v>87</v>
      </c>
      <c r="X28" s="163">
        <v>13.8</v>
      </c>
      <c r="Y28" s="163">
        <v>51.209999999999994</v>
      </c>
      <c r="Z28" s="164">
        <f t="shared" si="21"/>
        <v>65.009999999999991</v>
      </c>
      <c r="AA28" s="165">
        <f t="shared" si="22"/>
        <v>0.21227503461006003</v>
      </c>
      <c r="AB28" s="165">
        <f t="shared" si="23"/>
        <v>0.78772496538993997</v>
      </c>
    </row>
    <row r="29" spans="2:28" customFormat="1" ht="15" customHeight="1" x14ac:dyDescent="0.2">
      <c r="B29" s="162" t="s">
        <v>88</v>
      </c>
      <c r="C29" s="163">
        <v>35.6</v>
      </c>
      <c r="D29" s="163">
        <v>190.5</v>
      </c>
      <c r="E29" s="164">
        <f t="shared" si="12"/>
        <v>226.1</v>
      </c>
      <c r="F29" s="165">
        <f t="shared" si="13"/>
        <v>0.15745245466607696</v>
      </c>
      <c r="G29" s="165">
        <f t="shared" si="14"/>
        <v>0.84254754533392306</v>
      </c>
      <c r="H29" s="166"/>
      <c r="I29" s="162" t="s">
        <v>88</v>
      </c>
      <c r="J29" s="163">
        <v>51.8</v>
      </c>
      <c r="K29" s="163">
        <v>141.28</v>
      </c>
      <c r="L29" s="164">
        <f t="shared" si="15"/>
        <v>193.07999999999998</v>
      </c>
      <c r="M29" s="165">
        <f t="shared" si="16"/>
        <v>0.26828257717008497</v>
      </c>
      <c r="N29" s="165">
        <f t="shared" si="17"/>
        <v>0.73171742282991514</v>
      </c>
      <c r="O29" s="167"/>
      <c r="P29" s="162" t="s">
        <v>88</v>
      </c>
      <c r="Q29" s="163">
        <v>107.25</v>
      </c>
      <c r="R29" s="163">
        <v>105.69993666699997</v>
      </c>
      <c r="S29" s="164">
        <f t="shared" si="18"/>
        <v>212.94993666699997</v>
      </c>
      <c r="T29" s="165">
        <f t="shared" si="19"/>
        <v>0.50363950174689165</v>
      </c>
      <c r="U29" s="165">
        <f t="shared" si="20"/>
        <v>0.49636049825310835</v>
      </c>
      <c r="V29" s="167"/>
      <c r="W29" s="162" t="s">
        <v>88</v>
      </c>
      <c r="X29" s="163">
        <v>0</v>
      </c>
      <c r="Y29" s="163">
        <v>15.55</v>
      </c>
      <c r="Z29" s="164">
        <f t="shared" si="21"/>
        <v>15.55</v>
      </c>
      <c r="AA29" s="165">
        <f t="shared" si="22"/>
        <v>0</v>
      </c>
      <c r="AB29" s="165">
        <f t="shared" si="23"/>
        <v>1</v>
      </c>
    </row>
    <row r="30" spans="2:28" customFormat="1" ht="15" customHeight="1" x14ac:dyDescent="0.2">
      <c r="B30" s="168"/>
      <c r="C30" s="166"/>
      <c r="D30" s="166"/>
      <c r="E30" s="166"/>
      <c r="F30" s="166"/>
      <c r="G30" s="166"/>
      <c r="H30" s="166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</row>
    <row r="31" spans="2:28" customFormat="1" ht="15" customHeight="1" x14ac:dyDescent="0.2">
      <c r="B31" s="224" t="s">
        <v>114</v>
      </c>
      <c r="C31" s="224"/>
      <c r="D31" s="224"/>
      <c r="E31" s="224"/>
      <c r="F31" s="224"/>
      <c r="G31" s="224"/>
      <c r="H31" s="132"/>
      <c r="I31" s="224" t="s">
        <v>115</v>
      </c>
      <c r="J31" s="224"/>
      <c r="K31" s="224"/>
      <c r="L31" s="224"/>
      <c r="M31" s="224"/>
      <c r="N31" s="224"/>
      <c r="O31" s="118"/>
      <c r="P31" s="224" t="s">
        <v>116</v>
      </c>
      <c r="Q31" s="224"/>
      <c r="R31" s="224"/>
      <c r="S31" s="224"/>
      <c r="T31" s="224"/>
      <c r="U31" s="224"/>
      <c r="V31" s="118"/>
      <c r="W31" s="224" t="s">
        <v>117</v>
      </c>
      <c r="X31" s="224"/>
      <c r="Y31" s="224"/>
      <c r="Z31" s="224"/>
      <c r="AA31" s="224"/>
      <c r="AB31" s="224"/>
    </row>
    <row r="32" spans="2:28" customFormat="1" ht="15" x14ac:dyDescent="0.2">
      <c r="B32" s="222"/>
      <c r="C32" s="161" t="s">
        <v>73</v>
      </c>
      <c r="D32" s="161" t="s">
        <v>74</v>
      </c>
      <c r="E32" s="161" t="s">
        <v>109</v>
      </c>
      <c r="F32" s="161" t="s">
        <v>73</v>
      </c>
      <c r="G32" s="161" t="s">
        <v>74</v>
      </c>
      <c r="H32" s="132"/>
      <c r="I32" s="222"/>
      <c r="J32" s="161" t="s">
        <v>73</v>
      </c>
      <c r="K32" s="161" t="s">
        <v>74</v>
      </c>
      <c r="L32" s="161" t="s">
        <v>109</v>
      </c>
      <c r="M32" s="161" t="s">
        <v>73</v>
      </c>
      <c r="N32" s="161" t="s">
        <v>74</v>
      </c>
      <c r="O32" s="118"/>
      <c r="P32" s="222"/>
      <c r="Q32" s="161" t="s">
        <v>73</v>
      </c>
      <c r="R32" s="161" t="s">
        <v>74</v>
      </c>
      <c r="S32" s="161" t="s">
        <v>109</v>
      </c>
      <c r="T32" s="161" t="s">
        <v>73</v>
      </c>
      <c r="U32" s="161" t="s">
        <v>74</v>
      </c>
      <c r="V32" s="118"/>
      <c r="W32" s="222"/>
      <c r="X32" s="161" t="s">
        <v>73</v>
      </c>
      <c r="Y32" s="161" t="s">
        <v>74</v>
      </c>
      <c r="Z32" s="161" t="s">
        <v>109</v>
      </c>
      <c r="AA32" s="161" t="s">
        <v>73</v>
      </c>
      <c r="AB32" s="161" t="s">
        <v>74</v>
      </c>
    </row>
    <row r="33" spans="2:28" customFormat="1" ht="15" x14ac:dyDescent="0.2">
      <c r="B33" s="223"/>
      <c r="C33" s="125" t="s">
        <v>76</v>
      </c>
      <c r="D33" s="125" t="s">
        <v>77</v>
      </c>
      <c r="E33" s="125" t="s">
        <v>38</v>
      </c>
      <c r="F33" s="125" t="s">
        <v>76</v>
      </c>
      <c r="G33" s="125" t="s">
        <v>77</v>
      </c>
      <c r="H33" s="132"/>
      <c r="I33" s="223"/>
      <c r="J33" s="125" t="s">
        <v>76</v>
      </c>
      <c r="K33" s="125" t="s">
        <v>77</v>
      </c>
      <c r="L33" s="125" t="s">
        <v>38</v>
      </c>
      <c r="M33" s="125" t="s">
        <v>76</v>
      </c>
      <c r="N33" s="125" t="s">
        <v>77</v>
      </c>
      <c r="O33" s="118"/>
      <c r="P33" s="223"/>
      <c r="Q33" s="125" t="s">
        <v>76</v>
      </c>
      <c r="R33" s="125" t="s">
        <v>77</v>
      </c>
      <c r="S33" s="125" t="s">
        <v>38</v>
      </c>
      <c r="T33" s="125" t="s">
        <v>76</v>
      </c>
      <c r="U33" s="125" t="s">
        <v>77</v>
      </c>
      <c r="V33" s="118"/>
      <c r="W33" s="223"/>
      <c r="X33" s="125" t="s">
        <v>76</v>
      </c>
      <c r="Y33" s="125" t="s">
        <v>77</v>
      </c>
      <c r="Z33" s="125" t="s">
        <v>38</v>
      </c>
      <c r="AA33" s="125" t="s">
        <v>76</v>
      </c>
      <c r="AB33" s="125" t="s">
        <v>77</v>
      </c>
    </row>
    <row r="34" spans="2:28" customFormat="1" ht="15" customHeight="1" x14ac:dyDescent="0.2">
      <c r="B34" s="162" t="s">
        <v>84</v>
      </c>
      <c r="C34" s="163">
        <v>117</v>
      </c>
      <c r="D34" s="163">
        <v>133.63999999999999</v>
      </c>
      <c r="E34" s="164">
        <f>SUM(C34:D34)</f>
        <v>250.64</v>
      </c>
      <c r="F34" s="165">
        <f>C34/E34</f>
        <v>0.46680497925311204</v>
      </c>
      <c r="G34" s="165">
        <f>D34/E34</f>
        <v>0.53319502074688796</v>
      </c>
      <c r="H34" s="166"/>
      <c r="I34" s="162" t="s">
        <v>84</v>
      </c>
      <c r="J34" s="163">
        <v>37.1</v>
      </c>
      <c r="K34" s="163">
        <v>44.099999999999994</v>
      </c>
      <c r="L34" s="164">
        <f>SUM(J34:K34)</f>
        <v>81.199999999999989</v>
      </c>
      <c r="M34" s="165">
        <f>J34/L34</f>
        <v>0.45689655172413801</v>
      </c>
      <c r="N34" s="165">
        <f>K34/L34</f>
        <v>0.5431034482758621</v>
      </c>
      <c r="O34" s="167"/>
      <c r="P34" s="162" t="s">
        <v>84</v>
      </c>
      <c r="Q34" s="163">
        <v>20</v>
      </c>
      <c r="R34" s="163">
        <v>23</v>
      </c>
      <c r="S34" s="164">
        <f>SUM(Q34:R34)</f>
        <v>43</v>
      </c>
      <c r="T34" s="165">
        <f>Q34/S34</f>
        <v>0.46511627906976744</v>
      </c>
      <c r="U34" s="165">
        <f>R34/S34</f>
        <v>0.53488372093023251</v>
      </c>
      <c r="V34" s="167"/>
      <c r="W34" s="162" t="s">
        <v>84</v>
      </c>
      <c r="X34" s="163">
        <v>68.8</v>
      </c>
      <c r="Y34" s="163">
        <v>84.9</v>
      </c>
      <c r="Z34" s="164">
        <f>SUM(X34:Y34)</f>
        <v>153.69999999999999</v>
      </c>
      <c r="AA34" s="165">
        <f>X34/Z34</f>
        <v>0.44762524398178272</v>
      </c>
      <c r="AB34" s="165">
        <f>Y34/Z34</f>
        <v>0.55237475601821739</v>
      </c>
    </row>
    <row r="35" spans="2:28" customFormat="1" ht="15" customHeight="1" x14ac:dyDescent="0.2">
      <c r="B35" s="162" t="s">
        <v>85</v>
      </c>
      <c r="C35" s="163">
        <v>73</v>
      </c>
      <c r="D35" s="163">
        <v>87.149999999999991</v>
      </c>
      <c r="E35" s="164">
        <f>SUM(C35:D35)</f>
        <v>160.14999999999998</v>
      </c>
      <c r="F35" s="165">
        <f>C35/E35</f>
        <v>0.45582266625039031</v>
      </c>
      <c r="G35" s="165">
        <f>D35/E35</f>
        <v>0.54417733374960975</v>
      </c>
      <c r="H35" s="166"/>
      <c r="I35" s="162" t="s">
        <v>85</v>
      </c>
      <c r="J35" s="163">
        <v>52.1</v>
      </c>
      <c r="K35" s="163">
        <v>81.25</v>
      </c>
      <c r="L35" s="164">
        <f>SUM(J35:K35)</f>
        <v>133.35</v>
      </c>
      <c r="M35" s="165">
        <f>J35/L35</f>
        <v>0.3907011623547057</v>
      </c>
      <c r="N35" s="165">
        <f>K35/L35</f>
        <v>0.60929883764529436</v>
      </c>
      <c r="O35" s="167"/>
      <c r="P35" s="162" t="s">
        <v>85</v>
      </c>
      <c r="Q35" s="163">
        <v>14</v>
      </c>
      <c r="R35" s="163">
        <v>31.75</v>
      </c>
      <c r="S35" s="164">
        <f>SUM(Q35:R35)</f>
        <v>45.75</v>
      </c>
      <c r="T35" s="165">
        <f>Q35/S35</f>
        <v>0.30601092896174864</v>
      </c>
      <c r="U35" s="165">
        <f>R35/S35</f>
        <v>0.69398907103825136</v>
      </c>
      <c r="V35" s="167"/>
      <c r="W35" s="162" t="s">
        <v>85</v>
      </c>
      <c r="X35" s="163">
        <v>28</v>
      </c>
      <c r="Y35" s="163">
        <v>77.929999999999993</v>
      </c>
      <c r="Z35" s="164">
        <f>SUM(X35:Y35)</f>
        <v>105.92999999999999</v>
      </c>
      <c r="AA35" s="165">
        <f>X35/Z35</f>
        <v>0.26432549797035781</v>
      </c>
      <c r="AB35" s="165">
        <f>Y35/Z35</f>
        <v>0.73567450202964224</v>
      </c>
    </row>
    <row r="36" spans="2:28" customFormat="1" ht="15" customHeight="1" x14ac:dyDescent="0.2">
      <c r="B36" s="162" t="s">
        <v>86</v>
      </c>
      <c r="C36" s="163">
        <v>182</v>
      </c>
      <c r="D36" s="163">
        <v>256.18</v>
      </c>
      <c r="E36" s="164">
        <f t="shared" ref="E36:E38" si="24">SUM(C36:D36)</f>
        <v>438.18</v>
      </c>
      <c r="F36" s="165">
        <f t="shared" ref="F36:F38" si="25">C36/E36</f>
        <v>0.41535442055776162</v>
      </c>
      <c r="G36" s="165">
        <f t="shared" ref="G36:G38" si="26">D36/E36</f>
        <v>0.58464557944223838</v>
      </c>
      <c r="H36" s="166"/>
      <c r="I36" s="162" t="s">
        <v>86</v>
      </c>
      <c r="J36" s="163">
        <v>46</v>
      </c>
      <c r="K36" s="163">
        <v>168.52</v>
      </c>
      <c r="L36" s="164">
        <f t="shared" ref="L36:L38" si="27">SUM(J36:K36)</f>
        <v>214.52</v>
      </c>
      <c r="M36" s="165">
        <f t="shared" ref="M36:M38" si="28">J36/L36</f>
        <v>0.21443222077195598</v>
      </c>
      <c r="N36" s="165">
        <f t="shared" ref="N36:N38" si="29">K36/L36</f>
        <v>0.78556777922804399</v>
      </c>
      <c r="O36" s="167"/>
      <c r="P36" s="162" t="s">
        <v>86</v>
      </c>
      <c r="Q36" s="163">
        <v>18.5</v>
      </c>
      <c r="R36" s="163">
        <v>69.900000000000006</v>
      </c>
      <c r="S36" s="164">
        <f t="shared" ref="S36:S38" si="30">SUM(Q36:R36)</f>
        <v>88.4</v>
      </c>
      <c r="T36" s="165">
        <f t="shared" ref="T36:T38" si="31">Q36/S36</f>
        <v>0.20927601809954749</v>
      </c>
      <c r="U36" s="165">
        <f t="shared" ref="U36:U38" si="32">R36/S36</f>
        <v>0.79072398190045246</v>
      </c>
      <c r="V36" s="167"/>
      <c r="W36" s="162" t="s">
        <v>86</v>
      </c>
      <c r="X36" s="163">
        <v>97</v>
      </c>
      <c r="Y36" s="163">
        <v>201.91000000000003</v>
      </c>
      <c r="Z36" s="164">
        <f t="shared" ref="Z36:Z38" si="33">SUM(X36:Y36)</f>
        <v>298.91000000000003</v>
      </c>
      <c r="AA36" s="165">
        <f t="shared" ref="AA36:AA38" si="34">X36/Z36</f>
        <v>0.32451239503529489</v>
      </c>
      <c r="AB36" s="165">
        <f t="shared" ref="AB36:AB38" si="35">Y36/Z36</f>
        <v>0.67548760496470517</v>
      </c>
    </row>
    <row r="37" spans="2:28" customFormat="1" ht="15" customHeight="1" x14ac:dyDescent="0.2">
      <c r="B37" s="162" t="s">
        <v>87</v>
      </c>
      <c r="C37" s="163">
        <v>117</v>
      </c>
      <c r="D37" s="163">
        <v>197.45</v>
      </c>
      <c r="E37" s="164">
        <f t="shared" si="24"/>
        <v>314.45</v>
      </c>
      <c r="F37" s="165">
        <f t="shared" si="25"/>
        <v>0.37207823183335986</v>
      </c>
      <c r="G37" s="165">
        <f t="shared" si="26"/>
        <v>0.62792176816664014</v>
      </c>
      <c r="H37" s="166"/>
      <c r="I37" s="162" t="s">
        <v>87</v>
      </c>
      <c r="J37" s="163">
        <v>37</v>
      </c>
      <c r="K37" s="163">
        <v>115.1</v>
      </c>
      <c r="L37" s="164">
        <f t="shared" si="27"/>
        <v>152.1</v>
      </c>
      <c r="M37" s="165">
        <f t="shared" si="28"/>
        <v>0.24326101249178173</v>
      </c>
      <c r="N37" s="165">
        <f t="shared" si="29"/>
        <v>0.75673898750821822</v>
      </c>
      <c r="O37" s="167"/>
      <c r="P37" s="162" t="s">
        <v>87</v>
      </c>
      <c r="Q37" s="163">
        <v>10.75</v>
      </c>
      <c r="R37" s="163">
        <v>70.7</v>
      </c>
      <c r="S37" s="164">
        <f t="shared" si="30"/>
        <v>81.45</v>
      </c>
      <c r="T37" s="165">
        <f t="shared" si="31"/>
        <v>0.13198281154082259</v>
      </c>
      <c r="U37" s="165">
        <f t="shared" si="32"/>
        <v>0.86801718845917741</v>
      </c>
      <c r="V37" s="167"/>
      <c r="W37" s="162" t="s">
        <v>87</v>
      </c>
      <c r="X37" s="163">
        <v>99.13</v>
      </c>
      <c r="Y37" s="163">
        <v>96.74</v>
      </c>
      <c r="Z37" s="164">
        <f t="shared" si="33"/>
        <v>195.87</v>
      </c>
      <c r="AA37" s="165">
        <f t="shared" si="34"/>
        <v>0.50610098534742431</v>
      </c>
      <c r="AB37" s="165">
        <f t="shared" si="35"/>
        <v>0.49389901465257563</v>
      </c>
    </row>
    <row r="38" spans="2:28" customFormat="1" ht="15" customHeight="1" x14ac:dyDescent="0.2">
      <c r="B38" s="162" t="s">
        <v>88</v>
      </c>
      <c r="C38" s="163">
        <v>62.2</v>
      </c>
      <c r="D38" s="163">
        <v>250.19</v>
      </c>
      <c r="E38" s="164">
        <f t="shared" si="24"/>
        <v>312.39</v>
      </c>
      <c r="F38" s="165">
        <f t="shared" si="25"/>
        <v>0.19911008675053621</v>
      </c>
      <c r="G38" s="165">
        <f t="shared" si="26"/>
        <v>0.80088991324946379</v>
      </c>
      <c r="H38" s="166"/>
      <c r="I38" s="162" t="s">
        <v>88</v>
      </c>
      <c r="J38" s="163">
        <v>0</v>
      </c>
      <c r="K38" s="163">
        <v>24.73</v>
      </c>
      <c r="L38" s="164">
        <f t="shared" si="27"/>
        <v>24.73</v>
      </c>
      <c r="M38" s="165">
        <f t="shared" si="28"/>
        <v>0</v>
      </c>
      <c r="N38" s="165">
        <f t="shared" si="29"/>
        <v>1</v>
      </c>
      <c r="O38" s="167"/>
      <c r="P38" s="162" t="s">
        <v>88</v>
      </c>
      <c r="Q38" s="163">
        <v>0</v>
      </c>
      <c r="R38" s="163">
        <v>37.1</v>
      </c>
      <c r="S38" s="164">
        <f t="shared" si="30"/>
        <v>37.1</v>
      </c>
      <c r="T38" s="165">
        <f t="shared" si="31"/>
        <v>0</v>
      </c>
      <c r="U38" s="165">
        <f t="shared" si="32"/>
        <v>1</v>
      </c>
      <c r="V38" s="167"/>
      <c r="W38" s="162" t="s">
        <v>88</v>
      </c>
      <c r="X38" s="163">
        <v>205.36</v>
      </c>
      <c r="Y38" s="163">
        <v>229.38</v>
      </c>
      <c r="Z38" s="164">
        <f t="shared" si="33"/>
        <v>434.74</v>
      </c>
      <c r="AA38" s="165">
        <f t="shared" si="34"/>
        <v>0.47237429268068271</v>
      </c>
      <c r="AB38" s="165">
        <f t="shared" si="35"/>
        <v>0.52762570731931724</v>
      </c>
    </row>
    <row r="39" spans="2:28" customFormat="1" ht="15" customHeight="1" x14ac:dyDescent="0.2">
      <c r="B39" s="168"/>
      <c r="C39" s="166"/>
      <c r="D39" s="166"/>
      <c r="E39" s="166"/>
      <c r="F39" s="166"/>
      <c r="G39" s="166"/>
      <c r="H39" s="166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</row>
    <row r="40" spans="2:28" customFormat="1" ht="15" customHeight="1" x14ac:dyDescent="0.2">
      <c r="B40" s="224" t="s">
        <v>118</v>
      </c>
      <c r="C40" s="224"/>
      <c r="D40" s="224"/>
      <c r="E40" s="224"/>
      <c r="F40" s="224"/>
      <c r="G40" s="224"/>
      <c r="H40" s="132"/>
      <c r="I40" s="224" t="s">
        <v>119</v>
      </c>
      <c r="J40" s="224"/>
      <c r="K40" s="224"/>
      <c r="L40" s="224"/>
      <c r="M40" s="224"/>
      <c r="N40" s="224"/>
      <c r="O40" s="118"/>
      <c r="P40" s="224" t="s">
        <v>120</v>
      </c>
      <c r="Q40" s="224"/>
      <c r="R40" s="224"/>
      <c r="S40" s="224"/>
      <c r="T40" s="224"/>
      <c r="U40" s="224"/>
      <c r="V40" s="118"/>
      <c r="W40" s="224" t="s">
        <v>121</v>
      </c>
      <c r="X40" s="224"/>
      <c r="Y40" s="224"/>
      <c r="Z40" s="224"/>
      <c r="AA40" s="224"/>
      <c r="AB40" s="224"/>
    </row>
    <row r="41" spans="2:28" customFormat="1" ht="15" x14ac:dyDescent="0.2">
      <c r="B41" s="222"/>
      <c r="C41" s="161" t="s">
        <v>73</v>
      </c>
      <c r="D41" s="161" t="s">
        <v>74</v>
      </c>
      <c r="E41" s="161" t="s">
        <v>109</v>
      </c>
      <c r="F41" s="161" t="s">
        <v>73</v>
      </c>
      <c r="G41" s="161" t="s">
        <v>74</v>
      </c>
      <c r="H41" s="132"/>
      <c r="I41" s="222"/>
      <c r="J41" s="161" t="s">
        <v>73</v>
      </c>
      <c r="K41" s="161" t="s">
        <v>74</v>
      </c>
      <c r="L41" s="161" t="s">
        <v>109</v>
      </c>
      <c r="M41" s="161" t="s">
        <v>73</v>
      </c>
      <c r="N41" s="161" t="s">
        <v>74</v>
      </c>
      <c r="O41" s="118"/>
      <c r="P41" s="222"/>
      <c r="Q41" s="161" t="s">
        <v>73</v>
      </c>
      <c r="R41" s="161" t="s">
        <v>74</v>
      </c>
      <c r="S41" s="161" t="s">
        <v>109</v>
      </c>
      <c r="T41" s="161" t="s">
        <v>73</v>
      </c>
      <c r="U41" s="161" t="s">
        <v>74</v>
      </c>
      <c r="V41" s="118"/>
      <c r="W41" s="222"/>
      <c r="X41" s="161" t="s">
        <v>73</v>
      </c>
      <c r="Y41" s="161" t="s">
        <v>74</v>
      </c>
      <c r="Z41" s="161" t="s">
        <v>109</v>
      </c>
      <c r="AA41" s="161" t="s">
        <v>73</v>
      </c>
      <c r="AB41" s="161" t="s">
        <v>74</v>
      </c>
    </row>
    <row r="42" spans="2:28" customFormat="1" ht="15" x14ac:dyDescent="0.2">
      <c r="B42" s="223"/>
      <c r="C42" s="125" t="s">
        <v>76</v>
      </c>
      <c r="D42" s="125" t="s">
        <v>77</v>
      </c>
      <c r="E42" s="125" t="s">
        <v>38</v>
      </c>
      <c r="F42" s="125" t="s">
        <v>76</v>
      </c>
      <c r="G42" s="125" t="s">
        <v>77</v>
      </c>
      <c r="H42" s="132"/>
      <c r="I42" s="223"/>
      <c r="J42" s="125" t="s">
        <v>76</v>
      </c>
      <c r="K42" s="125" t="s">
        <v>77</v>
      </c>
      <c r="L42" s="125" t="s">
        <v>38</v>
      </c>
      <c r="M42" s="125" t="s">
        <v>76</v>
      </c>
      <c r="N42" s="125" t="s">
        <v>77</v>
      </c>
      <c r="O42" s="118"/>
      <c r="P42" s="223"/>
      <c r="Q42" s="125" t="s">
        <v>76</v>
      </c>
      <c r="R42" s="125" t="s">
        <v>77</v>
      </c>
      <c r="S42" s="125" t="s">
        <v>38</v>
      </c>
      <c r="T42" s="125" t="s">
        <v>76</v>
      </c>
      <c r="U42" s="125" t="s">
        <v>77</v>
      </c>
      <c r="V42" s="118"/>
      <c r="W42" s="223"/>
      <c r="X42" s="125" t="s">
        <v>76</v>
      </c>
      <c r="Y42" s="125" t="s">
        <v>77</v>
      </c>
      <c r="Z42" s="125" t="s">
        <v>38</v>
      </c>
      <c r="AA42" s="125" t="s">
        <v>76</v>
      </c>
      <c r="AB42" s="125" t="s">
        <v>77</v>
      </c>
    </row>
    <row r="43" spans="2:28" customFormat="1" ht="15" customHeight="1" x14ac:dyDescent="0.2">
      <c r="B43" s="162" t="s">
        <v>84</v>
      </c>
      <c r="C43" s="163">
        <v>23</v>
      </c>
      <c r="D43" s="163">
        <v>83.68</v>
      </c>
      <c r="E43" s="164">
        <f>SUM(C43:D43)</f>
        <v>106.68</v>
      </c>
      <c r="F43" s="165">
        <f>C43/E43</f>
        <v>0.21559805024371953</v>
      </c>
      <c r="G43" s="165">
        <f>D43/E43</f>
        <v>0.78440194975628053</v>
      </c>
      <c r="H43" s="166"/>
      <c r="I43" s="162" t="s">
        <v>84</v>
      </c>
      <c r="J43" s="163">
        <v>8</v>
      </c>
      <c r="K43" s="163">
        <v>63.03</v>
      </c>
      <c r="L43" s="164">
        <f>SUM(J43:K43)</f>
        <v>71.03</v>
      </c>
      <c r="M43" s="165">
        <f>J43/L43</f>
        <v>0.11262846684499507</v>
      </c>
      <c r="N43" s="165">
        <f>K43/L43</f>
        <v>0.88737153315500494</v>
      </c>
      <c r="O43" s="167"/>
      <c r="P43" s="162" t="s">
        <v>84</v>
      </c>
      <c r="Q43" s="163">
        <v>92.77</v>
      </c>
      <c r="R43" s="163">
        <v>132.1</v>
      </c>
      <c r="S43" s="164">
        <f>SUM(Q43:R43)</f>
        <v>224.87</v>
      </c>
      <c r="T43" s="165">
        <f>Q43/S43</f>
        <v>0.41254947302886108</v>
      </c>
      <c r="U43" s="165">
        <f>R43/S43</f>
        <v>0.58745052697113886</v>
      </c>
      <c r="V43" s="167"/>
      <c r="W43" s="162" t="s">
        <v>84</v>
      </c>
      <c r="X43" s="163">
        <v>33.799999999999997</v>
      </c>
      <c r="Y43" s="163">
        <v>56.5</v>
      </c>
      <c r="Z43" s="164">
        <f>SUM(X43:Y43)</f>
        <v>90.3</v>
      </c>
      <c r="AA43" s="165">
        <f>X43/Z43</f>
        <v>0.37430786267995569</v>
      </c>
      <c r="AB43" s="165">
        <f>Y43/Z43</f>
        <v>0.62569213732004436</v>
      </c>
    </row>
    <row r="44" spans="2:28" customFormat="1" ht="15" customHeight="1" x14ac:dyDescent="0.2">
      <c r="B44" s="162" t="s">
        <v>85</v>
      </c>
      <c r="C44" s="163">
        <v>12.8</v>
      </c>
      <c r="D44" s="163">
        <v>131.15</v>
      </c>
      <c r="E44" s="164">
        <f>SUM(C44:D44)</f>
        <v>143.95000000000002</v>
      </c>
      <c r="F44" s="165">
        <f>C44/E44</f>
        <v>8.8919763806877383E-2</v>
      </c>
      <c r="G44" s="165">
        <f>D44/E44</f>
        <v>0.91108023619312251</v>
      </c>
      <c r="H44" s="166"/>
      <c r="I44" s="162" t="s">
        <v>85</v>
      </c>
      <c r="J44" s="163">
        <v>15</v>
      </c>
      <c r="K44" s="163">
        <v>91.73</v>
      </c>
      <c r="L44" s="164">
        <f>SUM(J44:K44)</f>
        <v>106.73</v>
      </c>
      <c r="M44" s="165">
        <f>J44/L44</f>
        <v>0.1405415534526375</v>
      </c>
      <c r="N44" s="165">
        <f>K44/L44</f>
        <v>0.85945844654736248</v>
      </c>
      <c r="O44" s="167"/>
      <c r="P44" s="162" t="s">
        <v>85</v>
      </c>
      <c r="Q44" s="163">
        <v>83.740000000000009</v>
      </c>
      <c r="R44" s="163">
        <v>113.19999999999999</v>
      </c>
      <c r="S44" s="164">
        <f>SUM(Q44:R44)</f>
        <v>196.94</v>
      </c>
      <c r="T44" s="165">
        <f>Q44/S44</f>
        <v>0.42520564638976344</v>
      </c>
      <c r="U44" s="165">
        <f>R44/S44</f>
        <v>0.57479435361023656</v>
      </c>
      <c r="V44" s="167"/>
      <c r="W44" s="162" t="s">
        <v>85</v>
      </c>
      <c r="X44" s="163">
        <v>34.35</v>
      </c>
      <c r="Y44" s="163">
        <v>69.8</v>
      </c>
      <c r="Z44" s="164">
        <f>SUM(X44:Y44)</f>
        <v>104.15</v>
      </c>
      <c r="AA44" s="165">
        <f>X44/Z44</f>
        <v>0.32981277004320692</v>
      </c>
      <c r="AB44" s="165">
        <f>Y44/Z44</f>
        <v>0.67018722995679303</v>
      </c>
    </row>
    <row r="45" spans="2:28" customFormat="1" ht="15" customHeight="1" x14ac:dyDescent="0.2">
      <c r="B45" s="162" t="s">
        <v>86</v>
      </c>
      <c r="C45" s="163">
        <v>14.81</v>
      </c>
      <c r="D45" s="163">
        <v>252.72</v>
      </c>
      <c r="E45" s="164">
        <f t="shared" ref="E45:E47" si="36">SUM(C45:D45)</f>
        <v>267.52999999999997</v>
      </c>
      <c r="F45" s="165">
        <f t="shared" ref="F45:F47" si="37">C45/E45</f>
        <v>5.5358277576346586E-2</v>
      </c>
      <c r="G45" s="165">
        <f t="shared" ref="G45:G47" si="38">D45/E45</f>
        <v>0.94464172242365352</v>
      </c>
      <c r="H45" s="166"/>
      <c r="I45" s="162" t="s">
        <v>86</v>
      </c>
      <c r="J45" s="163">
        <v>58.8</v>
      </c>
      <c r="K45" s="163">
        <v>213.07</v>
      </c>
      <c r="L45" s="164">
        <f t="shared" ref="L45:L47" si="39">SUM(J45:K45)</f>
        <v>271.87</v>
      </c>
      <c r="M45" s="165">
        <f t="shared" ref="M45:M47" si="40">J45/L45</f>
        <v>0.21627983962923455</v>
      </c>
      <c r="N45" s="165">
        <f t="shared" ref="N45:N47" si="41">K45/L45</f>
        <v>0.78372016037076542</v>
      </c>
      <c r="O45" s="167"/>
      <c r="P45" s="162" t="s">
        <v>86</v>
      </c>
      <c r="Q45" s="163">
        <v>95.57</v>
      </c>
      <c r="R45" s="163">
        <v>171.79000000000002</v>
      </c>
      <c r="S45" s="164">
        <f t="shared" ref="S45:S47" si="42">SUM(Q45:R45)</f>
        <v>267.36</v>
      </c>
      <c r="T45" s="165">
        <f t="shared" ref="T45:T47" si="43">Q45/S45</f>
        <v>0.35745810891681623</v>
      </c>
      <c r="U45" s="165">
        <f t="shared" ref="U45:U47" si="44">R45/S45</f>
        <v>0.64254189108318371</v>
      </c>
      <c r="V45" s="167"/>
      <c r="W45" s="162" t="s">
        <v>86</v>
      </c>
      <c r="X45" s="163">
        <v>58.4</v>
      </c>
      <c r="Y45" s="163">
        <v>250.6</v>
      </c>
      <c r="Z45" s="164">
        <f t="shared" ref="Z45:Z47" si="45">SUM(X45:Y45)</f>
        <v>309</v>
      </c>
      <c r="AA45" s="165">
        <f t="shared" ref="AA45:AA47" si="46">X45/Z45</f>
        <v>0.18899676375404531</v>
      </c>
      <c r="AB45" s="165">
        <f t="shared" ref="AB45:AB47" si="47">Y45/Z45</f>
        <v>0.81100323624595472</v>
      </c>
    </row>
    <row r="46" spans="2:28" customFormat="1" ht="15" customHeight="1" x14ac:dyDescent="0.2">
      <c r="B46" s="162" t="s">
        <v>87</v>
      </c>
      <c r="C46" s="163">
        <v>60</v>
      </c>
      <c r="D46" s="163">
        <v>172.16000000000003</v>
      </c>
      <c r="E46" s="164">
        <f t="shared" si="36"/>
        <v>232.16000000000003</v>
      </c>
      <c r="F46" s="165">
        <f t="shared" si="37"/>
        <v>0.25844245348035833</v>
      </c>
      <c r="G46" s="165">
        <f t="shared" si="38"/>
        <v>0.74155754651964167</v>
      </c>
      <c r="H46" s="166"/>
      <c r="I46" s="162" t="s">
        <v>87</v>
      </c>
      <c r="J46" s="163">
        <v>40</v>
      </c>
      <c r="K46" s="163">
        <v>56.87</v>
      </c>
      <c r="L46" s="164">
        <f t="shared" si="39"/>
        <v>96.87</v>
      </c>
      <c r="M46" s="165">
        <f t="shared" si="40"/>
        <v>0.41292453804067303</v>
      </c>
      <c r="N46" s="165">
        <f t="shared" si="41"/>
        <v>0.58707546195932692</v>
      </c>
      <c r="O46" s="167"/>
      <c r="P46" s="162" t="s">
        <v>87</v>
      </c>
      <c r="Q46" s="163">
        <v>195.20000000000002</v>
      </c>
      <c r="R46" s="163">
        <v>247.16</v>
      </c>
      <c r="S46" s="164">
        <f t="shared" si="42"/>
        <v>442.36</v>
      </c>
      <c r="T46" s="165">
        <f t="shared" si="43"/>
        <v>0.44126955420924135</v>
      </c>
      <c r="U46" s="165">
        <f t="shared" si="44"/>
        <v>0.55873044579075859</v>
      </c>
      <c r="V46" s="167"/>
      <c r="W46" s="162" t="s">
        <v>87</v>
      </c>
      <c r="X46" s="163">
        <v>102.91</v>
      </c>
      <c r="Y46" s="163">
        <v>129.56</v>
      </c>
      <c r="Z46" s="164">
        <f t="shared" si="45"/>
        <v>232.47</v>
      </c>
      <c r="AA46" s="165">
        <f t="shared" si="46"/>
        <v>0.44268077601410932</v>
      </c>
      <c r="AB46" s="165">
        <f t="shared" si="47"/>
        <v>0.55731922398589062</v>
      </c>
    </row>
    <row r="47" spans="2:28" customFormat="1" ht="15" customHeight="1" x14ac:dyDescent="0.2">
      <c r="B47" s="162" t="s">
        <v>88</v>
      </c>
      <c r="C47" s="163">
        <v>32.799999999999997</v>
      </c>
      <c r="D47" s="163">
        <v>179.1</v>
      </c>
      <c r="E47" s="164">
        <f t="shared" si="36"/>
        <v>211.89999999999998</v>
      </c>
      <c r="F47" s="165">
        <f t="shared" si="37"/>
        <v>0.15478999528079282</v>
      </c>
      <c r="G47" s="165">
        <f t="shared" si="38"/>
        <v>0.84521000471920726</v>
      </c>
      <c r="H47" s="166"/>
      <c r="I47" s="162" t="s">
        <v>88</v>
      </c>
      <c r="J47" s="163">
        <v>86</v>
      </c>
      <c r="K47" s="163">
        <v>168.72</v>
      </c>
      <c r="L47" s="164">
        <f t="shared" si="39"/>
        <v>254.72</v>
      </c>
      <c r="M47" s="165">
        <f t="shared" si="40"/>
        <v>0.33762562814070352</v>
      </c>
      <c r="N47" s="165">
        <f t="shared" si="41"/>
        <v>0.66237437185929648</v>
      </c>
      <c r="O47" s="167"/>
      <c r="P47" s="162" t="s">
        <v>88</v>
      </c>
      <c r="Q47" s="163">
        <v>35.33</v>
      </c>
      <c r="R47" s="163">
        <v>199.75</v>
      </c>
      <c r="S47" s="164">
        <f t="shared" si="42"/>
        <v>235.07999999999998</v>
      </c>
      <c r="T47" s="165">
        <f t="shared" si="43"/>
        <v>0.15028926322953889</v>
      </c>
      <c r="U47" s="165">
        <f t="shared" si="44"/>
        <v>0.84971073677046116</v>
      </c>
      <c r="V47" s="167"/>
      <c r="W47" s="162" t="s">
        <v>88</v>
      </c>
      <c r="X47" s="163">
        <v>28</v>
      </c>
      <c r="Y47" s="163">
        <v>225.95</v>
      </c>
      <c r="Z47" s="164">
        <f t="shared" si="45"/>
        <v>253.95</v>
      </c>
      <c r="AA47" s="165">
        <f t="shared" si="46"/>
        <v>0.11025792478834416</v>
      </c>
      <c r="AB47" s="165">
        <f t="shared" si="47"/>
        <v>0.88974207521165583</v>
      </c>
    </row>
    <row r="48" spans="2:28" customFormat="1" ht="15" customHeight="1" x14ac:dyDescent="0.2">
      <c r="B48" s="168"/>
      <c r="C48" s="166"/>
      <c r="D48" s="166"/>
      <c r="E48" s="166"/>
      <c r="F48" s="166"/>
      <c r="G48" s="166"/>
      <c r="H48" s="166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</row>
    <row r="49" spans="2:28" customFormat="1" ht="15" customHeight="1" x14ac:dyDescent="0.2">
      <c r="B49" s="225" t="s">
        <v>122</v>
      </c>
      <c r="C49" s="226"/>
      <c r="D49" s="226"/>
      <c r="E49" s="226"/>
      <c r="F49" s="226"/>
      <c r="G49" s="227"/>
      <c r="H49" s="132"/>
      <c r="I49" s="225" t="s">
        <v>123</v>
      </c>
      <c r="J49" s="226"/>
      <c r="K49" s="226"/>
      <c r="L49" s="226"/>
      <c r="M49" s="226"/>
      <c r="N49" s="227"/>
      <c r="O49" s="118"/>
      <c r="P49" s="225" t="s">
        <v>124</v>
      </c>
      <c r="Q49" s="226"/>
      <c r="R49" s="226"/>
      <c r="S49" s="226"/>
      <c r="T49" s="226"/>
      <c r="U49" s="227"/>
      <c r="V49" s="118"/>
      <c r="W49" s="225" t="s">
        <v>125</v>
      </c>
      <c r="X49" s="226"/>
      <c r="Y49" s="226"/>
      <c r="Z49" s="226"/>
      <c r="AA49" s="226"/>
      <c r="AB49" s="227"/>
    </row>
    <row r="50" spans="2:28" customFormat="1" ht="15" x14ac:dyDescent="0.2">
      <c r="B50" s="169"/>
      <c r="C50" s="170" t="s">
        <v>73</v>
      </c>
      <c r="D50" s="170" t="s">
        <v>74</v>
      </c>
      <c r="E50" s="170" t="s">
        <v>109</v>
      </c>
      <c r="F50" s="170" t="s">
        <v>73</v>
      </c>
      <c r="G50" s="170" t="s">
        <v>74</v>
      </c>
      <c r="H50" s="132"/>
      <c r="I50" s="169"/>
      <c r="J50" s="170" t="s">
        <v>73</v>
      </c>
      <c r="K50" s="170" t="s">
        <v>74</v>
      </c>
      <c r="L50" s="170" t="s">
        <v>109</v>
      </c>
      <c r="M50" s="170" t="s">
        <v>73</v>
      </c>
      <c r="N50" s="170" t="s">
        <v>74</v>
      </c>
      <c r="O50" s="118"/>
      <c r="P50" s="169"/>
      <c r="Q50" s="170" t="s">
        <v>73</v>
      </c>
      <c r="R50" s="170" t="s">
        <v>74</v>
      </c>
      <c r="S50" s="170" t="s">
        <v>109</v>
      </c>
      <c r="T50" s="170" t="s">
        <v>73</v>
      </c>
      <c r="U50" s="170" t="s">
        <v>74</v>
      </c>
      <c r="V50" s="118"/>
      <c r="W50" s="169"/>
      <c r="X50" s="170" t="s">
        <v>73</v>
      </c>
      <c r="Y50" s="170" t="s">
        <v>74</v>
      </c>
      <c r="Z50" s="170" t="s">
        <v>109</v>
      </c>
      <c r="AA50" s="170" t="s">
        <v>73</v>
      </c>
      <c r="AB50" s="170" t="s">
        <v>74</v>
      </c>
    </row>
    <row r="51" spans="2:28" customFormat="1" ht="15" x14ac:dyDescent="0.2">
      <c r="B51" s="169"/>
      <c r="C51" s="170" t="s">
        <v>76</v>
      </c>
      <c r="D51" s="170" t="s">
        <v>77</v>
      </c>
      <c r="E51" s="170" t="s">
        <v>38</v>
      </c>
      <c r="F51" s="170" t="s">
        <v>76</v>
      </c>
      <c r="G51" s="170" t="s">
        <v>77</v>
      </c>
      <c r="H51" s="132"/>
      <c r="I51" s="169"/>
      <c r="J51" s="170" t="s">
        <v>76</v>
      </c>
      <c r="K51" s="170" t="s">
        <v>77</v>
      </c>
      <c r="L51" s="170" t="s">
        <v>38</v>
      </c>
      <c r="M51" s="170" t="s">
        <v>76</v>
      </c>
      <c r="N51" s="170" t="s">
        <v>77</v>
      </c>
      <c r="O51" s="118"/>
      <c r="P51" s="169"/>
      <c r="Q51" s="170" t="s">
        <v>76</v>
      </c>
      <c r="R51" s="170" t="s">
        <v>77</v>
      </c>
      <c r="S51" s="170" t="s">
        <v>38</v>
      </c>
      <c r="T51" s="170" t="s">
        <v>76</v>
      </c>
      <c r="U51" s="170" t="s">
        <v>77</v>
      </c>
      <c r="V51" s="118"/>
      <c r="W51" s="169"/>
      <c r="X51" s="170" t="s">
        <v>76</v>
      </c>
      <c r="Y51" s="170" t="s">
        <v>77</v>
      </c>
      <c r="Z51" s="170" t="s">
        <v>38</v>
      </c>
      <c r="AA51" s="170" t="s">
        <v>76</v>
      </c>
      <c r="AB51" s="170" t="s">
        <v>77</v>
      </c>
    </row>
    <row r="52" spans="2:28" customFormat="1" ht="15" customHeight="1" x14ac:dyDescent="0.2">
      <c r="B52" s="162" t="s">
        <v>84</v>
      </c>
      <c r="C52" s="163">
        <v>24</v>
      </c>
      <c r="D52" s="163">
        <v>22.02</v>
      </c>
      <c r="E52" s="164">
        <f>SUM(C52:D52)</f>
        <v>46.019999999999996</v>
      </c>
      <c r="F52" s="165">
        <f>C52/E52</f>
        <v>0.5215123859191656</v>
      </c>
      <c r="G52" s="165">
        <f>D52/E52</f>
        <v>0.47848761408083446</v>
      </c>
      <c r="H52" s="166"/>
      <c r="I52" s="162" t="s">
        <v>84</v>
      </c>
      <c r="J52" s="163">
        <v>36.400000000000006</v>
      </c>
      <c r="K52" s="163">
        <v>36.299999999999997</v>
      </c>
      <c r="L52" s="164">
        <f>SUM(J52:K52)</f>
        <v>72.7</v>
      </c>
      <c r="M52" s="165">
        <f>J52/L52</f>
        <v>0.50068775790921605</v>
      </c>
      <c r="N52" s="165">
        <f>K52/L52</f>
        <v>0.49931224209078401</v>
      </c>
      <c r="O52" s="167"/>
      <c r="P52" s="162" t="s">
        <v>84</v>
      </c>
      <c r="Q52" s="163">
        <v>11.6</v>
      </c>
      <c r="R52" s="163">
        <v>41.96</v>
      </c>
      <c r="S52" s="164">
        <f>SUM(Q52:R52)</f>
        <v>53.56</v>
      </c>
      <c r="T52" s="165">
        <f>Q52/S52</f>
        <v>0.21657953696788645</v>
      </c>
      <c r="U52" s="165">
        <f>R52/S52</f>
        <v>0.78342046303211355</v>
      </c>
      <c r="V52" s="167"/>
      <c r="W52" s="162" t="s">
        <v>84</v>
      </c>
      <c r="X52" s="163">
        <f t="shared" ref="X52:Y56" si="48">C16+J16+Q16+X16+C25+J25+Q25+X25+C34+J34+Q34+X34+C43+J43+Q43+X43+C52+J52+Q52</f>
        <v>961.46999999999991</v>
      </c>
      <c r="Y52" s="163">
        <f t="shared" si="48"/>
        <v>1280.326636842</v>
      </c>
      <c r="Z52" s="164">
        <f>SUM(X52:Y52)</f>
        <v>2241.7966368419998</v>
      </c>
      <c r="AA52" s="165">
        <f>X52/Z52</f>
        <v>0.42888368382709979</v>
      </c>
      <c r="AB52" s="165">
        <f>Y52/Z52</f>
        <v>0.57111631617290026</v>
      </c>
    </row>
    <row r="53" spans="2:28" customFormat="1" ht="15" customHeight="1" x14ac:dyDescent="0.2">
      <c r="B53" s="162" t="s">
        <v>85</v>
      </c>
      <c r="C53" s="163">
        <v>14.899999999999999</v>
      </c>
      <c r="D53" s="163">
        <v>27.360000000000003</v>
      </c>
      <c r="E53" s="164">
        <f>SUM(C53:D53)</f>
        <v>42.260000000000005</v>
      </c>
      <c r="F53" s="165">
        <f>C53/E53</f>
        <v>0.35257927117841925</v>
      </c>
      <c r="G53" s="165">
        <f>D53/E53</f>
        <v>0.64742072882158064</v>
      </c>
      <c r="H53" s="166"/>
      <c r="I53" s="162" t="s">
        <v>85</v>
      </c>
      <c r="J53" s="163">
        <v>20.009999999999998</v>
      </c>
      <c r="K53" s="163">
        <v>76.599999999999994</v>
      </c>
      <c r="L53" s="164">
        <f>SUM(J53:K53)</f>
        <v>96.609999999999985</v>
      </c>
      <c r="M53" s="165">
        <f>J53/L53</f>
        <v>0.20712141600248424</v>
      </c>
      <c r="N53" s="165">
        <f>K53/L53</f>
        <v>0.79287858399751587</v>
      </c>
      <c r="O53" s="167"/>
      <c r="P53" s="162" t="s">
        <v>85</v>
      </c>
      <c r="Q53" s="163">
        <v>33.700000000000003</v>
      </c>
      <c r="R53" s="163">
        <v>38.99</v>
      </c>
      <c r="S53" s="164">
        <f>SUM(Q53:R53)</f>
        <v>72.69</v>
      </c>
      <c r="T53" s="165">
        <f>Q53/S53</f>
        <v>0.4636126014582474</v>
      </c>
      <c r="U53" s="165">
        <f>R53/S53</f>
        <v>0.53638739854175266</v>
      </c>
      <c r="V53" s="167"/>
      <c r="W53" s="162" t="s">
        <v>85</v>
      </c>
      <c r="X53" s="163">
        <f t="shared" si="48"/>
        <v>788.42</v>
      </c>
      <c r="Y53" s="163">
        <f t="shared" si="48"/>
        <v>1385.7258368419998</v>
      </c>
      <c r="Z53" s="164">
        <f>SUM(X53:Y53)</f>
        <v>2174.1458368419999</v>
      </c>
      <c r="AA53" s="165">
        <f>X53/Z53</f>
        <v>0.36263436731787935</v>
      </c>
      <c r="AB53" s="165">
        <f>Y53/Z53</f>
        <v>0.63736563268212065</v>
      </c>
    </row>
    <row r="54" spans="2:28" customFormat="1" ht="15" customHeight="1" x14ac:dyDescent="0.2">
      <c r="B54" s="162" t="s">
        <v>86</v>
      </c>
      <c r="C54" s="163">
        <v>18.100000000000001</v>
      </c>
      <c r="D54" s="163">
        <v>86.5</v>
      </c>
      <c r="E54" s="164">
        <f t="shared" ref="E54:E56" si="49">SUM(C54:D54)</f>
        <v>104.6</v>
      </c>
      <c r="F54" s="165">
        <f t="shared" ref="F54:F56" si="50">C54/E54</f>
        <v>0.17304015296367115</v>
      </c>
      <c r="G54" s="165">
        <f t="shared" ref="G54:G56" si="51">D54/E54</f>
        <v>0.82695984703632897</v>
      </c>
      <c r="H54" s="166"/>
      <c r="I54" s="162" t="s">
        <v>86</v>
      </c>
      <c r="J54" s="163">
        <v>35.39</v>
      </c>
      <c r="K54" s="163">
        <v>144.69999999999999</v>
      </c>
      <c r="L54" s="164">
        <f t="shared" ref="L54:L56" si="52">SUM(J54:K54)</f>
        <v>180.08999999999997</v>
      </c>
      <c r="M54" s="165">
        <f t="shared" ref="M54:M56" si="53">J54/L54</f>
        <v>0.19651285468376925</v>
      </c>
      <c r="N54" s="165">
        <f t="shared" ref="N54:N56" si="54">K54/L54</f>
        <v>0.80348714531623078</v>
      </c>
      <c r="O54" s="167"/>
      <c r="P54" s="162" t="s">
        <v>86</v>
      </c>
      <c r="Q54" s="163">
        <v>15.3</v>
      </c>
      <c r="R54" s="163">
        <v>150.36000000000001</v>
      </c>
      <c r="S54" s="164">
        <f t="shared" ref="S54:S56" si="55">SUM(Q54:R54)</f>
        <v>165.66000000000003</v>
      </c>
      <c r="T54" s="165">
        <f t="shared" ref="T54:T56" si="56">Q54/S54</f>
        <v>9.2357841361825413E-2</v>
      </c>
      <c r="U54" s="165">
        <f t="shared" ref="U54:U56" si="57">R54/S54</f>
        <v>0.90764215863817455</v>
      </c>
      <c r="V54" s="167"/>
      <c r="W54" s="162" t="s">
        <v>86</v>
      </c>
      <c r="X54" s="163">
        <f t="shared" si="48"/>
        <v>1873.5436842099998</v>
      </c>
      <c r="Y54" s="163">
        <f t="shared" si="48"/>
        <v>3495.3220705259996</v>
      </c>
      <c r="Z54" s="164">
        <f t="shared" ref="Z54:Z56" si="58">SUM(X54:Y54)</f>
        <v>5368.8657547359999</v>
      </c>
      <c r="AA54" s="165">
        <f t="shared" ref="AA54:AA56" si="59">X54/Z54</f>
        <v>0.34896452431452657</v>
      </c>
      <c r="AB54" s="165">
        <f t="shared" ref="AB54:AB56" si="60">Y54/Z54</f>
        <v>0.65103547568547337</v>
      </c>
    </row>
    <row r="55" spans="2:28" customFormat="1" ht="15" customHeight="1" x14ac:dyDescent="0.2">
      <c r="B55" s="162" t="s">
        <v>87</v>
      </c>
      <c r="C55" s="163">
        <v>14.559999999999999</v>
      </c>
      <c r="D55" s="163">
        <v>83.99</v>
      </c>
      <c r="E55" s="164">
        <f t="shared" si="49"/>
        <v>98.55</v>
      </c>
      <c r="F55" s="165">
        <f t="shared" si="50"/>
        <v>0.14774226281075595</v>
      </c>
      <c r="G55" s="165">
        <f t="shared" si="51"/>
        <v>0.85225773718924402</v>
      </c>
      <c r="H55" s="166"/>
      <c r="I55" s="162" t="s">
        <v>87</v>
      </c>
      <c r="J55" s="163">
        <v>93.179999999999993</v>
      </c>
      <c r="K55" s="163">
        <v>101.19</v>
      </c>
      <c r="L55" s="164">
        <f t="shared" si="52"/>
        <v>194.37</v>
      </c>
      <c r="M55" s="165">
        <f t="shared" si="53"/>
        <v>0.47939496835931467</v>
      </c>
      <c r="N55" s="165">
        <f t="shared" si="54"/>
        <v>0.52060503164068528</v>
      </c>
      <c r="O55" s="167"/>
      <c r="P55" s="162" t="s">
        <v>87</v>
      </c>
      <c r="Q55" s="163">
        <v>56.7</v>
      </c>
      <c r="R55" s="163">
        <v>46.19</v>
      </c>
      <c r="S55" s="164">
        <f t="shared" si="55"/>
        <v>102.89</v>
      </c>
      <c r="T55" s="165">
        <f t="shared" si="56"/>
        <v>0.55107396248420648</v>
      </c>
      <c r="U55" s="165">
        <f t="shared" si="57"/>
        <v>0.44892603751579352</v>
      </c>
      <c r="V55" s="167"/>
      <c r="W55" s="162" t="s">
        <v>87</v>
      </c>
      <c r="X55" s="163">
        <f t="shared" si="48"/>
        <v>1887.0900000000001</v>
      </c>
      <c r="Y55" s="163">
        <f t="shared" si="48"/>
        <v>2131.91</v>
      </c>
      <c r="Z55" s="164">
        <f t="shared" si="58"/>
        <v>4019</v>
      </c>
      <c r="AA55" s="165">
        <f t="shared" si="59"/>
        <v>0.46954217467031606</v>
      </c>
      <c r="AB55" s="165">
        <f t="shared" si="60"/>
        <v>0.530457825329684</v>
      </c>
    </row>
    <row r="56" spans="2:28" customFormat="1" ht="15" customHeight="1" x14ac:dyDescent="0.2">
      <c r="B56" s="162" t="s">
        <v>88</v>
      </c>
      <c r="C56" s="163">
        <v>1</v>
      </c>
      <c r="D56" s="163">
        <v>45.71</v>
      </c>
      <c r="E56" s="164">
        <f t="shared" si="49"/>
        <v>46.71</v>
      </c>
      <c r="F56" s="165">
        <f t="shared" si="50"/>
        <v>2.1408691928923144E-2</v>
      </c>
      <c r="G56" s="165">
        <f t="shared" si="51"/>
        <v>0.97859130807107686</v>
      </c>
      <c r="H56" s="166"/>
      <c r="I56" s="162" t="s">
        <v>88</v>
      </c>
      <c r="J56" s="163">
        <v>29.3</v>
      </c>
      <c r="K56" s="163">
        <v>175.28</v>
      </c>
      <c r="L56" s="164">
        <f t="shared" si="52"/>
        <v>204.58</v>
      </c>
      <c r="M56" s="165">
        <f t="shared" si="53"/>
        <v>0.1432202561345195</v>
      </c>
      <c r="N56" s="165">
        <f t="shared" si="54"/>
        <v>0.8567797438654805</v>
      </c>
      <c r="O56" s="167"/>
      <c r="P56" s="162" t="s">
        <v>88</v>
      </c>
      <c r="Q56" s="163">
        <v>10</v>
      </c>
      <c r="R56" s="163">
        <v>96.89</v>
      </c>
      <c r="S56" s="164">
        <f t="shared" si="55"/>
        <v>106.89</v>
      </c>
      <c r="T56" s="165">
        <f t="shared" si="56"/>
        <v>9.3554121059032644E-2</v>
      </c>
      <c r="U56" s="165">
        <f t="shared" si="57"/>
        <v>0.9064458789409674</v>
      </c>
      <c r="V56" s="167"/>
      <c r="W56" s="162" t="s">
        <v>88</v>
      </c>
      <c r="X56" s="163">
        <f t="shared" si="48"/>
        <v>1213.3599999999999</v>
      </c>
      <c r="Y56" s="163">
        <f t="shared" si="48"/>
        <v>3340.9899366669993</v>
      </c>
      <c r="Z56" s="164">
        <f t="shared" si="58"/>
        <v>4554.3499366669994</v>
      </c>
      <c r="AA56" s="165">
        <f t="shared" si="59"/>
        <v>0.26641782403044123</v>
      </c>
      <c r="AB56" s="165">
        <f t="shared" si="60"/>
        <v>0.73358217596955866</v>
      </c>
    </row>
    <row r="57" spans="2:28" ht="15" customHeight="1" x14ac:dyDescent="0.2"/>
    <row r="58" spans="2:28" s="33" customFormat="1" ht="15" customHeight="1" x14ac:dyDescent="0.2">
      <c r="B58" s="171" t="s">
        <v>59</v>
      </c>
      <c r="C58" s="171"/>
      <c r="D58" s="171"/>
      <c r="E58" s="171"/>
      <c r="F58" s="171"/>
      <c r="G58" s="171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</row>
    <row r="59" spans="2:28" s="33" customFormat="1" ht="15" customHeight="1" x14ac:dyDescent="0.2">
      <c r="B59" s="172" t="s">
        <v>60</v>
      </c>
      <c r="C59" s="172"/>
      <c r="D59" s="172"/>
      <c r="E59" s="172"/>
      <c r="F59" s="172"/>
      <c r="G59" s="17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</row>
  </sheetData>
  <sheetProtection formatCells="0" formatColumns="0" formatRows="0" insertColumns="0" insertRows="0" insertHyperlinks="0" deleteColumns="0" deleteRows="0" sort="0" autoFilter="0" pivotTables="0"/>
  <mergeCells count="38">
    <mergeCell ref="G3:AB4"/>
    <mergeCell ref="G5:AB6"/>
    <mergeCell ref="B31:G31"/>
    <mergeCell ref="I31:N31"/>
    <mergeCell ref="P31:U31"/>
    <mergeCell ref="W31:AB31"/>
    <mergeCell ref="B13:G13"/>
    <mergeCell ref="I13:N13"/>
    <mergeCell ref="P13:U13"/>
    <mergeCell ref="W13:AB13"/>
    <mergeCell ref="B14:B15"/>
    <mergeCell ref="I14:I15"/>
    <mergeCell ref="P14:P15"/>
    <mergeCell ref="W14:W15"/>
    <mergeCell ref="B23:B24"/>
    <mergeCell ref="I23:I24"/>
    <mergeCell ref="P49:U49"/>
    <mergeCell ref="W49:AB49"/>
    <mergeCell ref="B40:G40"/>
    <mergeCell ref="I40:N40"/>
    <mergeCell ref="P40:U40"/>
    <mergeCell ref="W40:AB40"/>
    <mergeCell ref="B49:G49"/>
    <mergeCell ref="I49:N49"/>
    <mergeCell ref="P23:P24"/>
    <mergeCell ref="W23:W24"/>
    <mergeCell ref="B22:G22"/>
    <mergeCell ref="I22:N22"/>
    <mergeCell ref="P22:U22"/>
    <mergeCell ref="W22:AB22"/>
    <mergeCell ref="B32:B33"/>
    <mergeCell ref="I32:I33"/>
    <mergeCell ref="P32:P33"/>
    <mergeCell ref="W32:W33"/>
    <mergeCell ref="B41:B42"/>
    <mergeCell ref="I41:I42"/>
    <mergeCell ref="P41:P42"/>
    <mergeCell ref="W41:W42"/>
  </mergeCells>
  <pageMargins left="0.7" right="0.7" top="0.75" bottom="0.75" header="0.3" footer="0.3"/>
  <pageSetup paperSize="9" scale="5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866CA-B5F4-4D5C-8F32-C284A10DDC6A}">
  <sheetPr>
    <tabColor rgb="FFC92274"/>
    <pageSetUpPr fitToPage="1"/>
  </sheetPr>
  <dimension ref="B1:Q39"/>
  <sheetViews>
    <sheetView showGridLines="0" topLeftCell="A7" zoomScaleNormal="100" workbookViewId="0">
      <selection activeCell="B7" sqref="B1:Q1048576"/>
    </sheetView>
  </sheetViews>
  <sheetFormatPr baseColWidth="10" defaultColWidth="53.5" defaultRowHeight="16" x14ac:dyDescent="0.2"/>
  <cols>
    <col min="1" max="1" width="5.83203125" style="4" customWidth="1"/>
    <col min="2" max="2" width="41.83203125" style="104" customWidth="1"/>
    <col min="3" max="3" width="11" style="138" bestFit="1" customWidth="1"/>
    <col min="4" max="4" width="11.1640625" style="138" bestFit="1" customWidth="1"/>
    <col min="5" max="5" width="4.5" style="104" customWidth="1"/>
    <col min="6" max="6" width="12.33203125" style="103" bestFit="1" customWidth="1"/>
    <col min="7" max="7" width="14.6640625" style="103" bestFit="1" customWidth="1"/>
    <col min="8" max="8" width="4.5" style="139" customWidth="1"/>
    <col min="9" max="9" width="12.33203125" style="103" bestFit="1" customWidth="1"/>
    <col min="10" max="10" width="15.6640625" style="103" bestFit="1" customWidth="1"/>
    <col min="11" max="11" width="4.5" style="104" customWidth="1"/>
    <col min="12" max="12" width="10" style="104" bestFit="1" customWidth="1"/>
    <col min="13" max="13" width="10.33203125" style="104" bestFit="1" customWidth="1"/>
    <col min="14" max="14" width="4.5" style="104" customWidth="1"/>
    <col min="15" max="15" width="11" style="104" bestFit="1" customWidth="1"/>
    <col min="16" max="16" width="11.1640625" style="104" bestFit="1" customWidth="1"/>
    <col min="17" max="17" width="53.5" style="104"/>
    <col min="18" max="223" width="53.5" style="4"/>
    <col min="224" max="224" width="27.5" style="4" bestFit="1" customWidth="1"/>
    <col min="225" max="236" width="12.5" style="4" bestFit="1" customWidth="1"/>
    <col min="237" max="479" width="53.5" style="4"/>
    <col min="480" max="480" width="27.5" style="4" bestFit="1" customWidth="1"/>
    <col min="481" max="492" width="12.5" style="4" bestFit="1" customWidth="1"/>
    <col min="493" max="735" width="53.5" style="4"/>
    <col min="736" max="736" width="27.5" style="4" bestFit="1" customWidth="1"/>
    <col min="737" max="748" width="12.5" style="4" bestFit="1" customWidth="1"/>
    <col min="749" max="991" width="53.5" style="4"/>
    <col min="992" max="992" width="27.5" style="4" bestFit="1" customWidth="1"/>
    <col min="993" max="1004" width="12.5" style="4" bestFit="1" customWidth="1"/>
    <col min="1005" max="1247" width="53.5" style="4"/>
    <col min="1248" max="1248" width="27.5" style="4" bestFit="1" customWidth="1"/>
    <col min="1249" max="1260" width="12.5" style="4" bestFit="1" customWidth="1"/>
    <col min="1261" max="1503" width="53.5" style="4"/>
    <col min="1504" max="1504" width="27.5" style="4" bestFit="1" customWidth="1"/>
    <col min="1505" max="1516" width="12.5" style="4" bestFit="1" customWidth="1"/>
    <col min="1517" max="1759" width="53.5" style="4"/>
    <col min="1760" max="1760" width="27.5" style="4" bestFit="1" customWidth="1"/>
    <col min="1761" max="1772" width="12.5" style="4" bestFit="1" customWidth="1"/>
    <col min="1773" max="2015" width="53.5" style="4"/>
    <col min="2016" max="2016" width="27.5" style="4" bestFit="1" customWidth="1"/>
    <col min="2017" max="2028" width="12.5" style="4" bestFit="1" customWidth="1"/>
    <col min="2029" max="2271" width="53.5" style="4"/>
    <col min="2272" max="2272" width="27.5" style="4" bestFit="1" customWidth="1"/>
    <col min="2273" max="2284" width="12.5" style="4" bestFit="1" customWidth="1"/>
    <col min="2285" max="2527" width="53.5" style="4"/>
    <col min="2528" max="2528" width="27.5" style="4" bestFit="1" customWidth="1"/>
    <col min="2529" max="2540" width="12.5" style="4" bestFit="1" customWidth="1"/>
    <col min="2541" max="2783" width="53.5" style="4"/>
    <col min="2784" max="2784" width="27.5" style="4" bestFit="1" customWidth="1"/>
    <col min="2785" max="2796" width="12.5" style="4" bestFit="1" customWidth="1"/>
    <col min="2797" max="3039" width="53.5" style="4"/>
    <col min="3040" max="3040" width="27.5" style="4" bestFit="1" customWidth="1"/>
    <col min="3041" max="3052" width="12.5" style="4" bestFit="1" customWidth="1"/>
    <col min="3053" max="3295" width="53.5" style="4"/>
    <col min="3296" max="3296" width="27.5" style="4" bestFit="1" customWidth="1"/>
    <col min="3297" max="3308" width="12.5" style="4" bestFit="1" customWidth="1"/>
    <col min="3309" max="3551" width="53.5" style="4"/>
    <col min="3552" max="3552" width="27.5" style="4" bestFit="1" customWidth="1"/>
    <col min="3553" max="3564" width="12.5" style="4" bestFit="1" customWidth="1"/>
    <col min="3565" max="3807" width="53.5" style="4"/>
    <col min="3808" max="3808" width="27.5" style="4" bestFit="1" customWidth="1"/>
    <col min="3809" max="3820" width="12.5" style="4" bestFit="1" customWidth="1"/>
    <col min="3821" max="4063" width="53.5" style="4"/>
    <col min="4064" max="4064" width="27.5" style="4" bestFit="1" customWidth="1"/>
    <col min="4065" max="4076" width="12.5" style="4" bestFit="1" customWidth="1"/>
    <col min="4077" max="4319" width="53.5" style="4"/>
    <col min="4320" max="4320" width="27.5" style="4" bestFit="1" customWidth="1"/>
    <col min="4321" max="4332" width="12.5" style="4" bestFit="1" customWidth="1"/>
    <col min="4333" max="4575" width="53.5" style="4"/>
    <col min="4576" max="4576" width="27.5" style="4" bestFit="1" customWidth="1"/>
    <col min="4577" max="4588" width="12.5" style="4" bestFit="1" customWidth="1"/>
    <col min="4589" max="4831" width="53.5" style="4"/>
    <col min="4832" max="4832" width="27.5" style="4" bestFit="1" customWidth="1"/>
    <col min="4833" max="4844" width="12.5" style="4" bestFit="1" customWidth="1"/>
    <col min="4845" max="5087" width="53.5" style="4"/>
    <col min="5088" max="5088" width="27.5" style="4" bestFit="1" customWidth="1"/>
    <col min="5089" max="5100" width="12.5" style="4" bestFit="1" customWidth="1"/>
    <col min="5101" max="5343" width="53.5" style="4"/>
    <col min="5344" max="5344" width="27.5" style="4" bestFit="1" customWidth="1"/>
    <col min="5345" max="5356" width="12.5" style="4" bestFit="1" customWidth="1"/>
    <col min="5357" max="5599" width="53.5" style="4"/>
    <col min="5600" max="5600" width="27.5" style="4" bestFit="1" customWidth="1"/>
    <col min="5601" max="5612" width="12.5" style="4" bestFit="1" customWidth="1"/>
    <col min="5613" max="5855" width="53.5" style="4"/>
    <col min="5856" max="5856" width="27.5" style="4" bestFit="1" customWidth="1"/>
    <col min="5857" max="5868" width="12.5" style="4" bestFit="1" customWidth="1"/>
    <col min="5869" max="6111" width="53.5" style="4"/>
    <col min="6112" max="6112" width="27.5" style="4" bestFit="1" customWidth="1"/>
    <col min="6113" max="6124" width="12.5" style="4" bestFit="1" customWidth="1"/>
    <col min="6125" max="6367" width="53.5" style="4"/>
    <col min="6368" max="6368" width="27.5" style="4" bestFit="1" customWidth="1"/>
    <col min="6369" max="6380" width="12.5" style="4" bestFit="1" customWidth="1"/>
    <col min="6381" max="6623" width="53.5" style="4"/>
    <col min="6624" max="6624" width="27.5" style="4" bestFit="1" customWidth="1"/>
    <col min="6625" max="6636" width="12.5" style="4" bestFit="1" customWidth="1"/>
    <col min="6637" max="6879" width="53.5" style="4"/>
    <col min="6880" max="6880" width="27.5" style="4" bestFit="1" customWidth="1"/>
    <col min="6881" max="6892" width="12.5" style="4" bestFit="1" customWidth="1"/>
    <col min="6893" max="7135" width="53.5" style="4"/>
    <col min="7136" max="7136" width="27.5" style="4" bestFit="1" customWidth="1"/>
    <col min="7137" max="7148" width="12.5" style="4" bestFit="1" customWidth="1"/>
    <col min="7149" max="7391" width="53.5" style="4"/>
    <col min="7392" max="7392" width="27.5" style="4" bestFit="1" customWidth="1"/>
    <col min="7393" max="7404" width="12.5" style="4" bestFit="1" customWidth="1"/>
    <col min="7405" max="7647" width="53.5" style="4"/>
    <col min="7648" max="7648" width="27.5" style="4" bestFit="1" customWidth="1"/>
    <col min="7649" max="7660" width="12.5" style="4" bestFit="1" customWidth="1"/>
    <col min="7661" max="7903" width="53.5" style="4"/>
    <col min="7904" max="7904" width="27.5" style="4" bestFit="1" customWidth="1"/>
    <col min="7905" max="7916" width="12.5" style="4" bestFit="1" customWidth="1"/>
    <col min="7917" max="8159" width="53.5" style="4"/>
    <col min="8160" max="8160" width="27.5" style="4" bestFit="1" customWidth="1"/>
    <col min="8161" max="8172" width="12.5" style="4" bestFit="1" customWidth="1"/>
    <col min="8173" max="8415" width="53.5" style="4"/>
    <col min="8416" max="8416" width="27.5" style="4" bestFit="1" customWidth="1"/>
    <col min="8417" max="8428" width="12.5" style="4" bestFit="1" customWidth="1"/>
    <col min="8429" max="8671" width="53.5" style="4"/>
    <col min="8672" max="8672" width="27.5" style="4" bestFit="1" customWidth="1"/>
    <col min="8673" max="8684" width="12.5" style="4" bestFit="1" customWidth="1"/>
    <col min="8685" max="8927" width="53.5" style="4"/>
    <col min="8928" max="8928" width="27.5" style="4" bestFit="1" customWidth="1"/>
    <col min="8929" max="8940" width="12.5" style="4" bestFit="1" customWidth="1"/>
    <col min="8941" max="9183" width="53.5" style="4"/>
    <col min="9184" max="9184" width="27.5" style="4" bestFit="1" customWidth="1"/>
    <col min="9185" max="9196" width="12.5" style="4" bestFit="1" customWidth="1"/>
    <col min="9197" max="9439" width="53.5" style="4"/>
    <col min="9440" max="9440" width="27.5" style="4" bestFit="1" customWidth="1"/>
    <col min="9441" max="9452" width="12.5" style="4" bestFit="1" customWidth="1"/>
    <col min="9453" max="9695" width="53.5" style="4"/>
    <col min="9696" max="9696" width="27.5" style="4" bestFit="1" customWidth="1"/>
    <col min="9697" max="9708" width="12.5" style="4" bestFit="1" customWidth="1"/>
    <col min="9709" max="9951" width="53.5" style="4"/>
    <col min="9952" max="9952" width="27.5" style="4" bestFit="1" customWidth="1"/>
    <col min="9953" max="9964" width="12.5" style="4" bestFit="1" customWidth="1"/>
    <col min="9965" max="10207" width="53.5" style="4"/>
    <col min="10208" max="10208" width="27.5" style="4" bestFit="1" customWidth="1"/>
    <col min="10209" max="10220" width="12.5" style="4" bestFit="1" customWidth="1"/>
    <col min="10221" max="10463" width="53.5" style="4"/>
    <col min="10464" max="10464" width="27.5" style="4" bestFit="1" customWidth="1"/>
    <col min="10465" max="10476" width="12.5" style="4" bestFit="1" customWidth="1"/>
    <col min="10477" max="10719" width="53.5" style="4"/>
    <col min="10720" max="10720" width="27.5" style="4" bestFit="1" customWidth="1"/>
    <col min="10721" max="10732" width="12.5" style="4" bestFit="1" customWidth="1"/>
    <col min="10733" max="10975" width="53.5" style="4"/>
    <col min="10976" max="10976" width="27.5" style="4" bestFit="1" customWidth="1"/>
    <col min="10977" max="10988" width="12.5" style="4" bestFit="1" customWidth="1"/>
    <col min="10989" max="11231" width="53.5" style="4"/>
    <col min="11232" max="11232" width="27.5" style="4" bestFit="1" customWidth="1"/>
    <col min="11233" max="11244" width="12.5" style="4" bestFit="1" customWidth="1"/>
    <col min="11245" max="11487" width="53.5" style="4"/>
    <col min="11488" max="11488" width="27.5" style="4" bestFit="1" customWidth="1"/>
    <col min="11489" max="11500" width="12.5" style="4" bestFit="1" customWidth="1"/>
    <col min="11501" max="11743" width="53.5" style="4"/>
    <col min="11744" max="11744" width="27.5" style="4" bestFit="1" customWidth="1"/>
    <col min="11745" max="11756" width="12.5" style="4" bestFit="1" customWidth="1"/>
    <col min="11757" max="11999" width="53.5" style="4"/>
    <col min="12000" max="12000" width="27.5" style="4" bestFit="1" customWidth="1"/>
    <col min="12001" max="12012" width="12.5" style="4" bestFit="1" customWidth="1"/>
    <col min="12013" max="12255" width="53.5" style="4"/>
    <col min="12256" max="12256" width="27.5" style="4" bestFit="1" customWidth="1"/>
    <col min="12257" max="12268" width="12.5" style="4" bestFit="1" customWidth="1"/>
    <col min="12269" max="12511" width="53.5" style="4"/>
    <col min="12512" max="12512" width="27.5" style="4" bestFit="1" customWidth="1"/>
    <col min="12513" max="12524" width="12.5" style="4" bestFit="1" customWidth="1"/>
    <col min="12525" max="12767" width="53.5" style="4"/>
    <col min="12768" max="12768" width="27.5" style="4" bestFit="1" customWidth="1"/>
    <col min="12769" max="12780" width="12.5" style="4" bestFit="1" customWidth="1"/>
    <col min="12781" max="13023" width="53.5" style="4"/>
    <col min="13024" max="13024" width="27.5" style="4" bestFit="1" customWidth="1"/>
    <col min="13025" max="13036" width="12.5" style="4" bestFit="1" customWidth="1"/>
    <col min="13037" max="13279" width="53.5" style="4"/>
    <col min="13280" max="13280" width="27.5" style="4" bestFit="1" customWidth="1"/>
    <col min="13281" max="13292" width="12.5" style="4" bestFit="1" customWidth="1"/>
    <col min="13293" max="13535" width="53.5" style="4"/>
    <col min="13536" max="13536" width="27.5" style="4" bestFit="1" customWidth="1"/>
    <col min="13537" max="13548" width="12.5" style="4" bestFit="1" customWidth="1"/>
    <col min="13549" max="13791" width="53.5" style="4"/>
    <col min="13792" max="13792" width="27.5" style="4" bestFit="1" customWidth="1"/>
    <col min="13793" max="13804" width="12.5" style="4" bestFit="1" customWidth="1"/>
    <col min="13805" max="14047" width="53.5" style="4"/>
    <col min="14048" max="14048" width="27.5" style="4" bestFit="1" customWidth="1"/>
    <col min="14049" max="14060" width="12.5" style="4" bestFit="1" customWidth="1"/>
    <col min="14061" max="14303" width="53.5" style="4"/>
    <col min="14304" max="14304" width="27.5" style="4" bestFit="1" customWidth="1"/>
    <col min="14305" max="14316" width="12.5" style="4" bestFit="1" customWidth="1"/>
    <col min="14317" max="14559" width="53.5" style="4"/>
    <col min="14560" max="14560" width="27.5" style="4" bestFit="1" customWidth="1"/>
    <col min="14561" max="14572" width="12.5" style="4" bestFit="1" customWidth="1"/>
    <col min="14573" max="14815" width="53.5" style="4"/>
    <col min="14816" max="14816" width="27.5" style="4" bestFit="1" customWidth="1"/>
    <col min="14817" max="14828" width="12.5" style="4" bestFit="1" customWidth="1"/>
    <col min="14829" max="15071" width="53.5" style="4"/>
    <col min="15072" max="15072" width="27.5" style="4" bestFit="1" customWidth="1"/>
    <col min="15073" max="15084" width="12.5" style="4" bestFit="1" customWidth="1"/>
    <col min="15085" max="15327" width="53.5" style="4"/>
    <col min="15328" max="15328" width="27.5" style="4" bestFit="1" customWidth="1"/>
    <col min="15329" max="15340" width="12.5" style="4" bestFit="1" customWidth="1"/>
    <col min="15341" max="15583" width="53.5" style="4"/>
    <col min="15584" max="15584" width="27.5" style="4" bestFit="1" customWidth="1"/>
    <col min="15585" max="15596" width="12.5" style="4" bestFit="1" customWidth="1"/>
    <col min="15597" max="15839" width="53.5" style="4"/>
    <col min="15840" max="15840" width="27.5" style="4" bestFit="1" customWidth="1"/>
    <col min="15841" max="15852" width="12.5" style="4" bestFit="1" customWidth="1"/>
    <col min="15853" max="16095" width="53.5" style="4"/>
    <col min="16096" max="16096" width="27.5" style="4" bestFit="1" customWidth="1"/>
    <col min="16097" max="16108" width="12.5" style="4" bestFit="1" customWidth="1"/>
    <col min="16109" max="16384" width="53.5" style="4"/>
  </cols>
  <sheetData>
    <row r="1" spans="2:17" ht="15" customHeight="1" x14ac:dyDescent="0.2"/>
    <row r="2" spans="2:17" ht="15" customHeight="1" x14ac:dyDescent="0.2"/>
    <row r="3" spans="2:17" ht="15" customHeight="1" x14ac:dyDescent="0.2">
      <c r="C3" s="217" t="s">
        <v>126</v>
      </c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9"/>
    </row>
    <row r="4" spans="2:17" ht="15" customHeight="1" x14ac:dyDescent="0.2">
      <c r="C4" s="211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3"/>
    </row>
    <row r="5" spans="2:17" ht="15" customHeight="1" x14ac:dyDescent="0.2">
      <c r="C5" s="211" t="s">
        <v>127</v>
      </c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3"/>
    </row>
    <row r="6" spans="2:17" ht="15" customHeight="1" x14ac:dyDescent="0.2"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6"/>
    </row>
    <row r="7" spans="2:17" ht="15" customHeight="1" x14ac:dyDescent="0.2"/>
    <row r="8" spans="2:17" ht="15" customHeight="1" x14ac:dyDescent="0.2"/>
    <row r="9" spans="2:17" ht="15" customHeight="1" x14ac:dyDescent="0.2">
      <c r="D9" s="37"/>
      <c r="E9" s="37"/>
      <c r="F9" s="37"/>
      <c r="G9" s="37"/>
      <c r="H9" s="49"/>
      <c r="I9" s="37"/>
      <c r="J9" s="37"/>
      <c r="K9" s="49"/>
      <c r="L9" s="37"/>
      <c r="M9" s="37"/>
      <c r="N9" s="49"/>
      <c r="O9" s="37"/>
      <c r="P9" s="37"/>
    </row>
    <row r="10" spans="2:17" ht="25" customHeight="1" x14ac:dyDescent="0.2">
      <c r="D10" s="37"/>
      <c r="E10" s="37"/>
      <c r="F10" s="37"/>
      <c r="G10" s="37"/>
      <c r="H10" s="49"/>
      <c r="I10" s="37"/>
      <c r="J10" s="37"/>
      <c r="K10" s="49"/>
      <c r="L10" s="37"/>
      <c r="M10" s="37"/>
      <c r="N10" s="49"/>
      <c r="O10" s="37"/>
      <c r="P10" s="37"/>
    </row>
    <row r="11" spans="2:17" s="3" customFormat="1" ht="25" customHeight="1" x14ac:dyDescent="0.2">
      <c r="B11" s="70"/>
      <c r="C11" s="140"/>
      <c r="D11" s="140"/>
      <c r="E11" s="70"/>
      <c r="F11" s="141"/>
      <c r="G11" s="141"/>
      <c r="H11" s="142"/>
      <c r="I11" s="141"/>
      <c r="J11" s="141"/>
      <c r="K11" s="70"/>
      <c r="L11" s="70"/>
      <c r="M11" s="70"/>
      <c r="N11" s="70"/>
      <c r="O11" s="70"/>
      <c r="P11" s="70"/>
      <c r="Q11" s="70"/>
    </row>
    <row r="12" spans="2:17" s="3" customFormat="1" x14ac:dyDescent="0.2">
      <c r="B12" s="70"/>
      <c r="C12" s="140"/>
      <c r="D12" s="140"/>
      <c r="E12" s="70"/>
      <c r="F12" s="230" t="s">
        <v>128</v>
      </c>
      <c r="G12" s="231"/>
      <c r="H12" s="47"/>
      <c r="I12" s="209" t="s">
        <v>129</v>
      </c>
      <c r="J12" s="209"/>
      <c r="K12" s="70"/>
      <c r="L12" s="230" t="s">
        <v>130</v>
      </c>
      <c r="M12" s="231"/>
      <c r="N12" s="66"/>
      <c r="O12" s="230" t="s">
        <v>131</v>
      </c>
      <c r="P12" s="231"/>
      <c r="Q12" s="70"/>
    </row>
    <row r="13" spans="2:17" s="3" customFormat="1" ht="16" customHeight="1" x14ac:dyDescent="0.2">
      <c r="B13" s="70"/>
      <c r="C13" s="140"/>
      <c r="D13" s="140"/>
      <c r="E13" s="70"/>
      <c r="F13" s="228" t="s">
        <v>132</v>
      </c>
      <c r="G13" s="229"/>
      <c r="H13" s="47"/>
      <c r="I13" s="228" t="s">
        <v>133</v>
      </c>
      <c r="J13" s="229"/>
      <c r="K13" s="70"/>
      <c r="L13" s="228" t="s">
        <v>76</v>
      </c>
      <c r="M13" s="229"/>
      <c r="N13" s="66"/>
      <c r="O13" s="228" t="s">
        <v>77</v>
      </c>
      <c r="P13" s="229"/>
      <c r="Q13" s="70"/>
    </row>
    <row r="14" spans="2:17" ht="15.5" customHeight="1" x14ac:dyDescent="0.2">
      <c r="B14" s="45" t="s">
        <v>134</v>
      </c>
      <c r="C14" s="45" t="s">
        <v>135</v>
      </c>
      <c r="D14" s="45" t="s">
        <v>129</v>
      </c>
      <c r="F14" s="57" t="s">
        <v>73</v>
      </c>
      <c r="G14" s="57" t="s">
        <v>74</v>
      </c>
      <c r="H14" s="65"/>
      <c r="I14" s="58" t="s">
        <v>73</v>
      </c>
      <c r="J14" s="59" t="s">
        <v>74</v>
      </c>
      <c r="K14" s="143"/>
      <c r="L14" s="60" t="s">
        <v>128</v>
      </c>
      <c r="M14" s="60" t="s">
        <v>129</v>
      </c>
      <c r="N14" s="65"/>
      <c r="O14" s="60" t="s">
        <v>128</v>
      </c>
      <c r="P14" s="57" t="s">
        <v>129</v>
      </c>
    </row>
    <row r="15" spans="2:17" ht="15.75" customHeight="1" x14ac:dyDescent="0.2">
      <c r="B15" s="46" t="s">
        <v>75</v>
      </c>
      <c r="C15" s="46" t="s">
        <v>136</v>
      </c>
      <c r="D15" s="46" t="s">
        <v>133</v>
      </c>
      <c r="F15" s="61" t="s">
        <v>76</v>
      </c>
      <c r="G15" s="61" t="s">
        <v>77</v>
      </c>
      <c r="H15" s="65"/>
      <c r="I15" s="62" t="s">
        <v>76</v>
      </c>
      <c r="J15" s="63" t="s">
        <v>77</v>
      </c>
      <c r="K15" s="143"/>
      <c r="L15" s="64" t="s">
        <v>132</v>
      </c>
      <c r="M15" s="64" t="s">
        <v>133</v>
      </c>
      <c r="N15" s="65"/>
      <c r="O15" s="64" t="s">
        <v>132</v>
      </c>
      <c r="P15" s="61" t="s">
        <v>133</v>
      </c>
    </row>
    <row r="16" spans="2:17" ht="15" customHeight="1" x14ac:dyDescent="0.2">
      <c r="B16" s="71" t="s">
        <v>39</v>
      </c>
      <c r="C16" s="144">
        <v>0.44561019447363998</v>
      </c>
      <c r="D16" s="144">
        <v>0.55438980552635997</v>
      </c>
      <c r="F16" s="145">
        <v>0.19963555627421592</v>
      </c>
      <c r="G16" s="145">
        <v>0.25164030772483875</v>
      </c>
      <c r="H16" s="146"/>
      <c r="I16" s="145">
        <v>0.24597463819942411</v>
      </c>
      <c r="J16" s="145">
        <v>0.30274949780152122</v>
      </c>
      <c r="K16" s="147"/>
      <c r="L16" s="148">
        <v>0.44238030925277694</v>
      </c>
      <c r="M16" s="148">
        <v>0.55761969074722306</v>
      </c>
      <c r="N16" s="149"/>
      <c r="O16" s="148">
        <v>0.44826648230213867</v>
      </c>
      <c r="P16" s="148">
        <v>0.55173351769786128</v>
      </c>
    </row>
    <row r="17" spans="2:16" ht="15" customHeight="1" x14ac:dyDescent="0.2">
      <c r="B17" s="71" t="s">
        <v>40</v>
      </c>
      <c r="C17" s="144">
        <v>0.46133318957384295</v>
      </c>
      <c r="D17" s="144">
        <v>0.53866681042615694</v>
      </c>
      <c r="F17" s="145">
        <v>0.18092131863392544</v>
      </c>
      <c r="G17" s="145">
        <v>0.13881775789104828</v>
      </c>
      <c r="H17" s="146"/>
      <c r="I17" s="145">
        <v>0.28041187093991754</v>
      </c>
      <c r="J17" s="145">
        <v>0.39984905253510866</v>
      </c>
      <c r="K17" s="147"/>
      <c r="L17" s="148">
        <v>0.56584049907266909</v>
      </c>
      <c r="M17" s="148">
        <v>0.43415950092733097</v>
      </c>
      <c r="N17" s="149"/>
      <c r="O17" s="148">
        <v>0.41221222807782226</v>
      </c>
      <c r="P17" s="148">
        <v>0.58778777192217768</v>
      </c>
    </row>
    <row r="18" spans="2:16" ht="15" customHeight="1" x14ac:dyDescent="0.2">
      <c r="B18" s="71" t="s">
        <v>41</v>
      </c>
      <c r="C18" s="144">
        <v>0.37468179389672834</v>
      </c>
      <c r="D18" s="144">
        <v>0.6253182061032716</v>
      </c>
      <c r="F18" s="145">
        <v>0.10550300135139383</v>
      </c>
      <c r="G18" s="145">
        <v>0.12520820893177034</v>
      </c>
      <c r="H18" s="146"/>
      <c r="I18" s="145">
        <v>0.26917879254533456</v>
      </c>
      <c r="J18" s="145">
        <v>0.50010999717150129</v>
      </c>
      <c r="K18" s="147"/>
      <c r="L18" s="148">
        <v>0.45729464650592566</v>
      </c>
      <c r="M18" s="148">
        <v>0.54270535349407445</v>
      </c>
      <c r="N18" s="149"/>
      <c r="O18" s="148">
        <v>0.34990603807500614</v>
      </c>
      <c r="P18" s="148">
        <v>0.6500939619249938</v>
      </c>
    </row>
    <row r="19" spans="2:16" ht="15" customHeight="1" x14ac:dyDescent="0.2">
      <c r="B19" s="71" t="s">
        <v>42</v>
      </c>
      <c r="C19" s="144">
        <v>0.43296343541207638</v>
      </c>
      <c r="D19" s="144">
        <v>0.56703656458792362</v>
      </c>
      <c r="F19" s="145">
        <v>0.2517506221956593</v>
      </c>
      <c r="G19" s="145">
        <v>0.23197862679856918</v>
      </c>
      <c r="H19" s="146"/>
      <c r="I19" s="145">
        <v>0.18121281321641702</v>
      </c>
      <c r="J19" s="145">
        <v>0.33505793778935444</v>
      </c>
      <c r="K19" s="147"/>
      <c r="L19" s="148">
        <v>0.52043704762343823</v>
      </c>
      <c r="M19" s="148">
        <v>0.47956295237656171</v>
      </c>
      <c r="N19" s="149"/>
      <c r="O19" s="148">
        <v>0.35100344705445308</v>
      </c>
      <c r="P19" s="148">
        <v>0.64899655294554692</v>
      </c>
    </row>
    <row r="20" spans="2:16" ht="15" customHeight="1" x14ac:dyDescent="0.2">
      <c r="B20" s="71" t="s">
        <v>43</v>
      </c>
      <c r="C20" s="144">
        <v>0.46586182266354814</v>
      </c>
      <c r="D20" s="144">
        <v>0.53413817733645186</v>
      </c>
      <c r="F20" s="145">
        <v>0.14956373160039774</v>
      </c>
      <c r="G20" s="145">
        <v>0.1404322068318371</v>
      </c>
      <c r="H20" s="146"/>
      <c r="I20" s="145">
        <v>0.31629809106315032</v>
      </c>
      <c r="J20" s="145">
        <v>0.39370597050461481</v>
      </c>
      <c r="K20" s="147"/>
      <c r="L20" s="148">
        <v>0.51574422872597314</v>
      </c>
      <c r="M20" s="148">
        <v>0.48425577127402691</v>
      </c>
      <c r="N20" s="149"/>
      <c r="O20" s="148">
        <v>0.44548772068251302</v>
      </c>
      <c r="P20" s="148">
        <v>0.55451227931748692</v>
      </c>
    </row>
    <row r="21" spans="2:16" ht="15" customHeight="1" x14ac:dyDescent="0.2">
      <c r="B21" s="71" t="s">
        <v>44</v>
      </c>
      <c r="C21" s="144">
        <v>0.43084723757390736</v>
      </c>
      <c r="D21" s="144">
        <v>0.56915276242609258</v>
      </c>
      <c r="F21" s="145">
        <v>0.21597627945330453</v>
      </c>
      <c r="G21" s="145">
        <v>0.10193518957138094</v>
      </c>
      <c r="H21" s="146"/>
      <c r="I21" s="145">
        <v>0.21487095812060283</v>
      </c>
      <c r="J21" s="145">
        <v>0.46721757285471166</v>
      </c>
      <c r="K21" s="147"/>
      <c r="L21" s="148">
        <v>0.67935982339955847</v>
      </c>
      <c r="M21" s="148">
        <v>0.32064017660044147</v>
      </c>
      <c r="N21" s="149"/>
      <c r="O21" s="148">
        <v>0.31501916300126037</v>
      </c>
      <c r="P21" s="148">
        <v>0.68498083699873968</v>
      </c>
    </row>
    <row r="22" spans="2:16" ht="15" customHeight="1" x14ac:dyDescent="0.2">
      <c r="B22" s="71" t="s">
        <v>45</v>
      </c>
      <c r="C22" s="144">
        <v>0.39580925351482465</v>
      </c>
      <c r="D22" s="144">
        <v>0.60419074648517535</v>
      </c>
      <c r="F22" s="145">
        <v>0.18604346156301826</v>
      </c>
      <c r="G22" s="145">
        <v>0.30742459691595608</v>
      </c>
      <c r="H22" s="146"/>
      <c r="I22" s="145">
        <v>0.20976579195180642</v>
      </c>
      <c r="J22" s="145">
        <v>0.29676614956921926</v>
      </c>
      <c r="K22" s="147"/>
      <c r="L22" s="148">
        <v>0.37701216596766857</v>
      </c>
      <c r="M22" s="148">
        <v>0.62298783403233149</v>
      </c>
      <c r="N22" s="149"/>
      <c r="O22" s="148">
        <v>0.41412154842973364</v>
      </c>
      <c r="P22" s="148">
        <v>0.58587845157026641</v>
      </c>
    </row>
    <row r="23" spans="2:16" ht="15" customHeight="1" x14ac:dyDescent="0.2">
      <c r="B23" s="71" t="s">
        <v>46</v>
      </c>
      <c r="C23" s="144">
        <v>0.47349970017067206</v>
      </c>
      <c r="D23" s="144">
        <v>0.52650029982932789</v>
      </c>
      <c r="F23" s="145">
        <v>0.12316066239217674</v>
      </c>
      <c r="G23" s="145">
        <v>7.6341159647585213E-2</v>
      </c>
      <c r="H23" s="146"/>
      <c r="I23" s="145">
        <v>0.35033903777849529</v>
      </c>
      <c r="J23" s="145">
        <v>0.45015914018174269</v>
      </c>
      <c r="K23" s="147"/>
      <c r="L23" s="148">
        <v>0.61734104046242777</v>
      </c>
      <c r="M23" s="148">
        <v>0.38265895953757229</v>
      </c>
      <c r="N23" s="149"/>
      <c r="O23" s="148">
        <v>0.43765126195689752</v>
      </c>
      <c r="P23" s="148">
        <v>0.56234873804310237</v>
      </c>
    </row>
    <row r="24" spans="2:16" ht="15" customHeight="1" x14ac:dyDescent="0.2">
      <c r="B24" s="71" t="s">
        <v>47</v>
      </c>
      <c r="C24" s="144">
        <v>0.44163544087653561</v>
      </c>
      <c r="D24" s="144">
        <v>0.55836455912346439</v>
      </c>
      <c r="F24" s="145">
        <v>0.18136480983324413</v>
      </c>
      <c r="G24" s="145">
        <v>0.19212500254097753</v>
      </c>
      <c r="H24" s="146"/>
      <c r="I24" s="145">
        <v>0.26027063104329151</v>
      </c>
      <c r="J24" s="145">
        <v>0.36623955658248691</v>
      </c>
      <c r="K24" s="147"/>
      <c r="L24" s="148">
        <v>0.48559506531204644</v>
      </c>
      <c r="M24" s="148">
        <v>0.51440493468795356</v>
      </c>
      <c r="N24" s="149"/>
      <c r="O24" s="148">
        <v>0.41542920799039595</v>
      </c>
      <c r="P24" s="148">
        <v>0.58457079200960405</v>
      </c>
    </row>
    <row r="25" spans="2:16" ht="15" customHeight="1" x14ac:dyDescent="0.2">
      <c r="B25" s="71" t="s">
        <v>48</v>
      </c>
      <c r="C25" s="144">
        <v>0.43956098366067009</v>
      </c>
      <c r="D25" s="144">
        <v>0.56043901633932991</v>
      </c>
      <c r="F25" s="145">
        <v>0.12394784617923749</v>
      </c>
      <c r="G25" s="145">
        <v>0.16025746822908071</v>
      </c>
      <c r="H25" s="146"/>
      <c r="I25" s="145">
        <v>0.31561313748143255</v>
      </c>
      <c r="J25" s="145">
        <v>0.40018154811024925</v>
      </c>
      <c r="K25" s="147"/>
      <c r="L25" s="148">
        <v>0.43612078977932633</v>
      </c>
      <c r="M25" s="148">
        <v>0.56387921022067378</v>
      </c>
      <c r="N25" s="149"/>
      <c r="O25" s="148">
        <v>0.44092690800092227</v>
      </c>
      <c r="P25" s="148">
        <v>0.55907309199907773</v>
      </c>
    </row>
    <row r="26" spans="2:16" ht="15" customHeight="1" x14ac:dyDescent="0.2">
      <c r="B26" s="71" t="s">
        <v>49</v>
      </c>
      <c r="C26" s="144">
        <v>0.48055461616503203</v>
      </c>
      <c r="D26" s="144">
        <v>0.51944538383496786</v>
      </c>
      <c r="F26" s="145">
        <v>0.11159959418329386</v>
      </c>
      <c r="G26" s="145">
        <v>0.10229962800135271</v>
      </c>
      <c r="H26" s="146"/>
      <c r="I26" s="145">
        <v>0.36895502198173818</v>
      </c>
      <c r="J26" s="145">
        <v>0.41714575583361513</v>
      </c>
      <c r="K26" s="147"/>
      <c r="L26" s="148">
        <v>0.52173913043478259</v>
      </c>
      <c r="M26" s="148">
        <v>0.47826086956521741</v>
      </c>
      <c r="N26" s="149"/>
      <c r="O26" s="148">
        <v>0.46934824693482469</v>
      </c>
      <c r="P26" s="148">
        <v>0.53065175306517542</v>
      </c>
    </row>
    <row r="27" spans="2:16" ht="15" customHeight="1" x14ac:dyDescent="0.2">
      <c r="B27" s="71" t="s">
        <v>50</v>
      </c>
      <c r="C27" s="144">
        <v>0.49059412185174278</v>
      </c>
      <c r="D27" s="144">
        <v>0.50940587814825711</v>
      </c>
      <c r="F27" s="145">
        <v>0.19323045873102634</v>
      </c>
      <c r="G27" s="145">
        <v>0.22579994113442373</v>
      </c>
      <c r="H27" s="146"/>
      <c r="I27" s="145">
        <v>0.29736366312071649</v>
      </c>
      <c r="J27" s="145">
        <v>0.28360593701383341</v>
      </c>
      <c r="K27" s="147"/>
      <c r="L27" s="148">
        <v>0.46113708884384597</v>
      </c>
      <c r="M27" s="148">
        <v>0.53886291115615403</v>
      </c>
      <c r="N27" s="149"/>
      <c r="O27" s="148">
        <v>0.51184031496974791</v>
      </c>
      <c r="P27" s="148">
        <v>0.48815968503025214</v>
      </c>
    </row>
    <row r="28" spans="2:16" ht="15" customHeight="1" x14ac:dyDescent="0.2">
      <c r="B28" s="71" t="s">
        <v>51</v>
      </c>
      <c r="C28" s="144">
        <v>0.46410384319594272</v>
      </c>
      <c r="D28" s="144">
        <v>0.53589615680405722</v>
      </c>
      <c r="F28" s="145">
        <v>8.8337386460476813E-2</v>
      </c>
      <c r="G28" s="145">
        <v>6.0703373448899416E-2</v>
      </c>
      <c r="H28" s="146"/>
      <c r="I28" s="145">
        <v>0.37576645673546588</v>
      </c>
      <c r="J28" s="145">
        <v>0.47519278335515786</v>
      </c>
      <c r="K28" s="147"/>
      <c r="L28" s="148">
        <v>0.59270622690188968</v>
      </c>
      <c r="M28" s="148">
        <v>0.40729377309811032</v>
      </c>
      <c r="N28" s="149"/>
      <c r="O28" s="148">
        <v>0.44157985369011127</v>
      </c>
      <c r="P28" s="148">
        <v>0.55842014630988879</v>
      </c>
    </row>
    <row r="29" spans="2:16" ht="15" customHeight="1" x14ac:dyDescent="0.2">
      <c r="B29" s="71" t="s">
        <v>52</v>
      </c>
      <c r="C29" s="144">
        <v>0.48838934909803067</v>
      </c>
      <c r="D29" s="144">
        <v>0.51161065090196944</v>
      </c>
      <c r="F29" s="145">
        <v>0.14718583123502293</v>
      </c>
      <c r="G29" s="145">
        <v>0.10619275261832646</v>
      </c>
      <c r="H29" s="146"/>
      <c r="I29" s="145">
        <v>0.34120351786300773</v>
      </c>
      <c r="J29" s="145">
        <v>0.40541789828364289</v>
      </c>
      <c r="K29" s="147"/>
      <c r="L29" s="148">
        <v>0.58089294287085935</v>
      </c>
      <c r="M29" s="148">
        <v>0.41910705712914065</v>
      </c>
      <c r="N29" s="149"/>
      <c r="O29" s="148">
        <v>0.45699669267990684</v>
      </c>
      <c r="P29" s="148">
        <v>0.54300330732009316</v>
      </c>
    </row>
    <row r="30" spans="2:16" ht="15" customHeight="1" x14ac:dyDescent="0.2">
      <c r="B30" s="71" t="s">
        <v>53</v>
      </c>
      <c r="C30" s="144">
        <v>0.55082283899576323</v>
      </c>
      <c r="D30" s="144">
        <v>0.44917716100423671</v>
      </c>
      <c r="F30" s="145">
        <v>0.20737445211142902</v>
      </c>
      <c r="G30" s="145">
        <v>0.16040421188195608</v>
      </c>
      <c r="H30" s="146"/>
      <c r="I30" s="145">
        <v>0.34344838688433421</v>
      </c>
      <c r="J30" s="145">
        <v>0.28877294912228069</v>
      </c>
      <c r="K30" s="147"/>
      <c r="L30" s="148">
        <v>0.56385666819203761</v>
      </c>
      <c r="M30" s="148">
        <v>0.43614333180796244</v>
      </c>
      <c r="N30" s="149"/>
      <c r="O30" s="148">
        <v>0.5432407407407408</v>
      </c>
      <c r="P30" s="148">
        <v>0.45675925925925931</v>
      </c>
    </row>
    <row r="31" spans="2:16" ht="15" customHeight="1" x14ac:dyDescent="0.2">
      <c r="B31" s="71" t="s">
        <v>54</v>
      </c>
      <c r="C31" s="144">
        <v>0.43817875074504731</v>
      </c>
      <c r="D31" s="144">
        <v>0.56182124925495269</v>
      </c>
      <c r="F31" s="145">
        <v>0.15109054724357746</v>
      </c>
      <c r="G31" s="145">
        <v>0.10900421267439159</v>
      </c>
      <c r="H31" s="146"/>
      <c r="I31" s="145">
        <v>0.28708820350146985</v>
      </c>
      <c r="J31" s="145">
        <v>0.45281703658056111</v>
      </c>
      <c r="K31" s="147"/>
      <c r="L31" s="148">
        <v>0.58090577177037217</v>
      </c>
      <c r="M31" s="148">
        <v>0.41909422822962789</v>
      </c>
      <c r="N31" s="149"/>
      <c r="O31" s="148">
        <v>0.38800671754891386</v>
      </c>
      <c r="P31" s="148">
        <v>0.6119932824510862</v>
      </c>
    </row>
    <row r="32" spans="2:16" ht="15" customHeight="1" x14ac:dyDescent="0.2">
      <c r="B32" s="71" t="s">
        <v>55</v>
      </c>
      <c r="C32" s="144">
        <v>0.42148222629680021</v>
      </c>
      <c r="D32" s="144">
        <v>0.5785177737031999</v>
      </c>
      <c r="F32" s="145">
        <v>9.2742650972969784E-2</v>
      </c>
      <c r="G32" s="145">
        <v>0.12184302359969244</v>
      </c>
      <c r="H32" s="146"/>
      <c r="I32" s="145">
        <v>0.32873957532383041</v>
      </c>
      <c r="J32" s="145">
        <v>0.45667475010350739</v>
      </c>
      <c r="K32" s="147"/>
      <c r="L32" s="148">
        <v>0.43219404630650493</v>
      </c>
      <c r="M32" s="148">
        <v>0.56780595369349507</v>
      </c>
      <c r="N32" s="149"/>
      <c r="O32" s="148">
        <v>0.41855561412756992</v>
      </c>
      <c r="P32" s="148">
        <v>0.58144438587243019</v>
      </c>
    </row>
    <row r="33" spans="2:17" ht="15" customHeight="1" x14ac:dyDescent="0.2">
      <c r="B33" s="71" t="s">
        <v>56</v>
      </c>
      <c r="C33" s="144">
        <v>0.41706420792409971</v>
      </c>
      <c r="D33" s="144">
        <v>0.58293579207590029</v>
      </c>
      <c r="F33" s="145">
        <v>0.17948820738959043</v>
      </c>
      <c r="G33" s="145">
        <v>0.10684839981292177</v>
      </c>
      <c r="H33" s="146"/>
      <c r="I33" s="145">
        <v>0.23757600053450928</v>
      </c>
      <c r="J33" s="145">
        <v>0.47608739226297853</v>
      </c>
      <c r="K33" s="147"/>
      <c r="L33" s="148">
        <v>0.62684338249019966</v>
      </c>
      <c r="M33" s="148">
        <v>0.37315661750980028</v>
      </c>
      <c r="N33" s="149"/>
      <c r="O33" s="148">
        <v>0.33289643679667469</v>
      </c>
      <c r="P33" s="148">
        <v>0.66710356320332542</v>
      </c>
    </row>
    <row r="34" spans="2:17" ht="15" customHeight="1" x14ac:dyDescent="0.2">
      <c r="B34" s="71" t="s">
        <v>57</v>
      </c>
      <c r="C34" s="144">
        <v>0.42820497404757613</v>
      </c>
      <c r="D34" s="144">
        <v>0.57179502595242382</v>
      </c>
      <c r="F34" s="145">
        <v>0.16353033126916372</v>
      </c>
      <c r="G34" s="145">
        <v>9.1585001703440957E-2</v>
      </c>
      <c r="H34" s="146"/>
      <c r="I34" s="145">
        <v>0.26467464277841235</v>
      </c>
      <c r="J34" s="145">
        <v>0.48021002424898296</v>
      </c>
      <c r="K34" s="147"/>
      <c r="L34" s="148">
        <v>0.64100549882168112</v>
      </c>
      <c r="M34" s="148">
        <v>0.35899450117831894</v>
      </c>
      <c r="N34" s="149"/>
      <c r="O34" s="148">
        <v>0.35532298420726949</v>
      </c>
      <c r="P34" s="148">
        <v>0.64467701579273051</v>
      </c>
    </row>
    <row r="35" spans="2:17" ht="25" customHeight="1" x14ac:dyDescent="0.2">
      <c r="B35" s="70"/>
      <c r="C35" s="70"/>
      <c r="D35" s="70"/>
      <c r="K35" s="147"/>
      <c r="L35" s="116"/>
      <c r="M35" s="116"/>
      <c r="N35" s="116"/>
      <c r="O35" s="116"/>
      <c r="P35" s="116"/>
    </row>
    <row r="36" spans="2:17" ht="25" customHeight="1" x14ac:dyDescent="0.2">
      <c r="B36" s="9" t="s">
        <v>125</v>
      </c>
      <c r="C36" s="150">
        <f>AVERAGE(C16:C34)</f>
        <v>0.44953673579665687</v>
      </c>
      <c r="D36" s="150">
        <f>AVERAGE(D16:D34)</f>
        <v>0.55046326420334302</v>
      </c>
      <c r="E36" s="151"/>
      <c r="F36" s="152">
        <v>0.18763547376789425</v>
      </c>
      <c r="G36" s="152">
        <v>0.17831522431070213</v>
      </c>
      <c r="H36" s="153"/>
      <c r="I36" s="152">
        <v>0.26364102153434199</v>
      </c>
      <c r="J36" s="152">
        <v>0.37040828038706164</v>
      </c>
      <c r="K36" s="154"/>
      <c r="L36" s="150">
        <v>0.51</v>
      </c>
      <c r="M36" s="150">
        <v>0.49</v>
      </c>
      <c r="N36" s="155"/>
      <c r="O36" s="150">
        <v>0.42</v>
      </c>
      <c r="P36" s="150">
        <v>0.57999999999999996</v>
      </c>
    </row>
    <row r="37" spans="2:17" ht="25" customHeight="1" x14ac:dyDescent="0.2">
      <c r="B37" s="1"/>
      <c r="C37" s="6"/>
      <c r="D37" s="6"/>
    </row>
    <row r="38" spans="2:17" s="33" customFormat="1" ht="15" customHeight="1" x14ac:dyDescent="0.2">
      <c r="B38" s="76" t="s">
        <v>59</v>
      </c>
      <c r="C38" s="156"/>
      <c r="D38" s="156"/>
      <c r="E38" s="114"/>
      <c r="F38" s="115"/>
      <c r="G38" s="115"/>
      <c r="H38" s="157"/>
      <c r="I38" s="115"/>
      <c r="J38" s="115"/>
      <c r="K38" s="114"/>
      <c r="L38" s="114"/>
      <c r="M38" s="114"/>
      <c r="N38" s="114"/>
      <c r="O38" s="114"/>
      <c r="P38" s="114"/>
      <c r="Q38" s="114"/>
    </row>
    <row r="39" spans="2:17" s="33" customFormat="1" ht="15" customHeight="1" x14ac:dyDescent="0.2">
      <c r="B39" s="77" t="s">
        <v>60</v>
      </c>
      <c r="C39" s="156"/>
      <c r="D39" s="156"/>
      <c r="E39" s="114"/>
      <c r="F39" s="115"/>
      <c r="G39" s="115"/>
      <c r="H39" s="157"/>
      <c r="I39" s="115"/>
      <c r="J39" s="115"/>
      <c r="K39" s="114"/>
      <c r="L39" s="114"/>
      <c r="M39" s="114"/>
      <c r="N39" s="114"/>
      <c r="O39" s="114"/>
      <c r="P39" s="114"/>
      <c r="Q39" s="114"/>
    </row>
  </sheetData>
  <sheetProtection formatCells="0" formatColumns="0" formatRows="0" insertColumns="0" insertRows="0" insertHyperlinks="0" deleteColumns="0" deleteRows="0" sort="0" autoFilter="0" pivotTables="0"/>
  <mergeCells count="10">
    <mergeCell ref="C3:P4"/>
    <mergeCell ref="C5:P6"/>
    <mergeCell ref="F13:G13"/>
    <mergeCell ref="I13:J13"/>
    <mergeCell ref="L13:M13"/>
    <mergeCell ref="O13:P13"/>
    <mergeCell ref="I12:J12"/>
    <mergeCell ref="F12:G12"/>
    <mergeCell ref="L12:M12"/>
    <mergeCell ref="O12:P12"/>
  </mergeCells>
  <pageMargins left="0.7" right="0.7" top="0.75" bottom="0.75" header="0.3" footer="0.3"/>
  <pageSetup paperSize="9" scale="67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BF6F6-D9B0-43B2-A6E0-7512ABADF73A}">
  <sheetPr>
    <tabColor rgb="FFC92274"/>
    <pageSetUpPr fitToPage="1"/>
  </sheetPr>
  <dimension ref="B1:AB58"/>
  <sheetViews>
    <sheetView showGridLines="0" zoomScale="90" zoomScaleNormal="90" workbookViewId="0">
      <selection activeCell="B1" sqref="B1:AB1048576"/>
    </sheetView>
  </sheetViews>
  <sheetFormatPr baseColWidth="10" defaultColWidth="53.5" defaultRowHeight="13" x14ac:dyDescent="0.2"/>
  <cols>
    <col min="1" max="1" width="5.83203125" style="4" customWidth="1"/>
    <col min="2" max="2" width="2.5" style="101" customWidth="1"/>
    <col min="3" max="4" width="10.6640625" style="101" customWidth="1"/>
    <col min="5" max="5" width="5.33203125" style="101" bestFit="1" customWidth="1"/>
    <col min="6" max="7" width="10.6640625" style="101" customWidth="1"/>
    <col min="8" max="8" width="4.5" style="101" customWidth="1"/>
    <col min="9" max="9" width="2.33203125" style="101" bestFit="1" customWidth="1"/>
    <col min="10" max="11" width="10.6640625" style="101" customWidth="1"/>
    <col min="12" max="12" width="5.33203125" style="101" bestFit="1" customWidth="1"/>
    <col min="13" max="14" width="10.6640625" style="101" customWidth="1"/>
    <col min="15" max="15" width="4.5" style="101" customWidth="1"/>
    <col min="16" max="16" width="2.33203125" style="101" bestFit="1" customWidth="1"/>
    <col min="17" max="18" width="10.6640625" style="101" customWidth="1"/>
    <col min="19" max="19" width="5.33203125" style="101" bestFit="1" customWidth="1"/>
    <col min="20" max="21" width="10.6640625" style="101" customWidth="1"/>
    <col min="22" max="22" width="4.5" style="101" customWidth="1"/>
    <col min="23" max="23" width="2.33203125" style="101" bestFit="1" customWidth="1"/>
    <col min="24" max="25" width="10.6640625" style="101" customWidth="1"/>
    <col min="26" max="26" width="5.33203125" style="101" bestFit="1" customWidth="1"/>
    <col min="27" max="28" width="10.6640625" style="101" customWidth="1"/>
    <col min="29" max="235" width="53.5" style="4"/>
    <col min="236" max="236" width="27.5" style="4" bestFit="1" customWidth="1"/>
    <col min="237" max="248" width="12.5" style="4" bestFit="1" customWidth="1"/>
    <col min="249" max="491" width="53.5" style="4"/>
    <col min="492" max="492" width="27.5" style="4" bestFit="1" customWidth="1"/>
    <col min="493" max="504" width="12.5" style="4" bestFit="1" customWidth="1"/>
    <col min="505" max="747" width="53.5" style="4"/>
    <col min="748" max="748" width="27.5" style="4" bestFit="1" customWidth="1"/>
    <col min="749" max="760" width="12.5" style="4" bestFit="1" customWidth="1"/>
    <col min="761" max="1003" width="53.5" style="4"/>
    <col min="1004" max="1004" width="27.5" style="4" bestFit="1" customWidth="1"/>
    <col min="1005" max="1016" width="12.5" style="4" bestFit="1" customWidth="1"/>
    <col min="1017" max="1259" width="53.5" style="4"/>
    <col min="1260" max="1260" width="27.5" style="4" bestFit="1" customWidth="1"/>
    <col min="1261" max="1272" width="12.5" style="4" bestFit="1" customWidth="1"/>
    <col min="1273" max="1515" width="53.5" style="4"/>
    <col min="1516" max="1516" width="27.5" style="4" bestFit="1" customWidth="1"/>
    <col min="1517" max="1528" width="12.5" style="4" bestFit="1" customWidth="1"/>
    <col min="1529" max="1771" width="53.5" style="4"/>
    <col min="1772" max="1772" width="27.5" style="4" bestFit="1" customWidth="1"/>
    <col min="1773" max="1784" width="12.5" style="4" bestFit="1" customWidth="1"/>
    <col min="1785" max="2027" width="53.5" style="4"/>
    <col min="2028" max="2028" width="27.5" style="4" bestFit="1" customWidth="1"/>
    <col min="2029" max="2040" width="12.5" style="4" bestFit="1" customWidth="1"/>
    <col min="2041" max="2283" width="53.5" style="4"/>
    <col min="2284" max="2284" width="27.5" style="4" bestFit="1" customWidth="1"/>
    <col min="2285" max="2296" width="12.5" style="4" bestFit="1" customWidth="1"/>
    <col min="2297" max="2539" width="53.5" style="4"/>
    <col min="2540" max="2540" width="27.5" style="4" bestFit="1" customWidth="1"/>
    <col min="2541" max="2552" width="12.5" style="4" bestFit="1" customWidth="1"/>
    <col min="2553" max="2795" width="53.5" style="4"/>
    <col min="2796" max="2796" width="27.5" style="4" bestFit="1" customWidth="1"/>
    <col min="2797" max="2808" width="12.5" style="4" bestFit="1" customWidth="1"/>
    <col min="2809" max="3051" width="53.5" style="4"/>
    <col min="3052" max="3052" width="27.5" style="4" bestFit="1" customWidth="1"/>
    <col min="3053" max="3064" width="12.5" style="4" bestFit="1" customWidth="1"/>
    <col min="3065" max="3307" width="53.5" style="4"/>
    <col min="3308" max="3308" width="27.5" style="4" bestFit="1" customWidth="1"/>
    <col min="3309" max="3320" width="12.5" style="4" bestFit="1" customWidth="1"/>
    <col min="3321" max="3563" width="53.5" style="4"/>
    <col min="3564" max="3564" width="27.5" style="4" bestFit="1" customWidth="1"/>
    <col min="3565" max="3576" width="12.5" style="4" bestFit="1" customWidth="1"/>
    <col min="3577" max="3819" width="53.5" style="4"/>
    <col min="3820" max="3820" width="27.5" style="4" bestFit="1" customWidth="1"/>
    <col min="3821" max="3832" width="12.5" style="4" bestFit="1" customWidth="1"/>
    <col min="3833" max="4075" width="53.5" style="4"/>
    <col min="4076" max="4076" width="27.5" style="4" bestFit="1" customWidth="1"/>
    <col min="4077" max="4088" width="12.5" style="4" bestFit="1" customWidth="1"/>
    <col min="4089" max="4331" width="53.5" style="4"/>
    <col min="4332" max="4332" width="27.5" style="4" bestFit="1" customWidth="1"/>
    <col min="4333" max="4344" width="12.5" style="4" bestFit="1" customWidth="1"/>
    <col min="4345" max="4587" width="53.5" style="4"/>
    <col min="4588" max="4588" width="27.5" style="4" bestFit="1" customWidth="1"/>
    <col min="4589" max="4600" width="12.5" style="4" bestFit="1" customWidth="1"/>
    <col min="4601" max="4843" width="53.5" style="4"/>
    <col min="4844" max="4844" width="27.5" style="4" bestFit="1" customWidth="1"/>
    <col min="4845" max="4856" width="12.5" style="4" bestFit="1" customWidth="1"/>
    <col min="4857" max="5099" width="53.5" style="4"/>
    <col min="5100" max="5100" width="27.5" style="4" bestFit="1" customWidth="1"/>
    <col min="5101" max="5112" width="12.5" style="4" bestFit="1" customWidth="1"/>
    <col min="5113" max="5355" width="53.5" style="4"/>
    <col min="5356" max="5356" width="27.5" style="4" bestFit="1" customWidth="1"/>
    <col min="5357" max="5368" width="12.5" style="4" bestFit="1" customWidth="1"/>
    <col min="5369" max="5611" width="53.5" style="4"/>
    <col min="5612" max="5612" width="27.5" style="4" bestFit="1" customWidth="1"/>
    <col min="5613" max="5624" width="12.5" style="4" bestFit="1" customWidth="1"/>
    <col min="5625" max="5867" width="53.5" style="4"/>
    <col min="5868" max="5868" width="27.5" style="4" bestFit="1" customWidth="1"/>
    <col min="5869" max="5880" width="12.5" style="4" bestFit="1" customWidth="1"/>
    <col min="5881" max="6123" width="53.5" style="4"/>
    <col min="6124" max="6124" width="27.5" style="4" bestFit="1" customWidth="1"/>
    <col min="6125" max="6136" width="12.5" style="4" bestFit="1" customWidth="1"/>
    <col min="6137" max="6379" width="53.5" style="4"/>
    <col min="6380" max="6380" width="27.5" style="4" bestFit="1" customWidth="1"/>
    <col min="6381" max="6392" width="12.5" style="4" bestFit="1" customWidth="1"/>
    <col min="6393" max="6635" width="53.5" style="4"/>
    <col min="6636" max="6636" width="27.5" style="4" bestFit="1" customWidth="1"/>
    <col min="6637" max="6648" width="12.5" style="4" bestFit="1" customWidth="1"/>
    <col min="6649" max="6891" width="53.5" style="4"/>
    <col min="6892" max="6892" width="27.5" style="4" bestFit="1" customWidth="1"/>
    <col min="6893" max="6904" width="12.5" style="4" bestFit="1" customWidth="1"/>
    <col min="6905" max="7147" width="53.5" style="4"/>
    <col min="7148" max="7148" width="27.5" style="4" bestFit="1" customWidth="1"/>
    <col min="7149" max="7160" width="12.5" style="4" bestFit="1" customWidth="1"/>
    <col min="7161" max="7403" width="53.5" style="4"/>
    <col min="7404" max="7404" width="27.5" style="4" bestFit="1" customWidth="1"/>
    <col min="7405" max="7416" width="12.5" style="4" bestFit="1" customWidth="1"/>
    <col min="7417" max="7659" width="53.5" style="4"/>
    <col min="7660" max="7660" width="27.5" style="4" bestFit="1" customWidth="1"/>
    <col min="7661" max="7672" width="12.5" style="4" bestFit="1" customWidth="1"/>
    <col min="7673" max="7915" width="53.5" style="4"/>
    <col min="7916" max="7916" width="27.5" style="4" bestFit="1" customWidth="1"/>
    <col min="7917" max="7928" width="12.5" style="4" bestFit="1" customWidth="1"/>
    <col min="7929" max="8171" width="53.5" style="4"/>
    <col min="8172" max="8172" width="27.5" style="4" bestFit="1" customWidth="1"/>
    <col min="8173" max="8184" width="12.5" style="4" bestFit="1" customWidth="1"/>
    <col min="8185" max="8427" width="53.5" style="4"/>
    <col min="8428" max="8428" width="27.5" style="4" bestFit="1" customWidth="1"/>
    <col min="8429" max="8440" width="12.5" style="4" bestFit="1" customWidth="1"/>
    <col min="8441" max="8683" width="53.5" style="4"/>
    <col min="8684" max="8684" width="27.5" style="4" bestFit="1" customWidth="1"/>
    <col min="8685" max="8696" width="12.5" style="4" bestFit="1" customWidth="1"/>
    <col min="8697" max="8939" width="53.5" style="4"/>
    <col min="8940" max="8940" width="27.5" style="4" bestFit="1" customWidth="1"/>
    <col min="8941" max="8952" width="12.5" style="4" bestFit="1" customWidth="1"/>
    <col min="8953" max="9195" width="53.5" style="4"/>
    <col min="9196" max="9196" width="27.5" style="4" bestFit="1" customWidth="1"/>
    <col min="9197" max="9208" width="12.5" style="4" bestFit="1" customWidth="1"/>
    <col min="9209" max="9451" width="53.5" style="4"/>
    <col min="9452" max="9452" width="27.5" style="4" bestFit="1" customWidth="1"/>
    <col min="9453" max="9464" width="12.5" style="4" bestFit="1" customWidth="1"/>
    <col min="9465" max="9707" width="53.5" style="4"/>
    <col min="9708" max="9708" width="27.5" style="4" bestFit="1" customWidth="1"/>
    <col min="9709" max="9720" width="12.5" style="4" bestFit="1" customWidth="1"/>
    <col min="9721" max="9963" width="53.5" style="4"/>
    <col min="9964" max="9964" width="27.5" style="4" bestFit="1" customWidth="1"/>
    <col min="9965" max="9976" width="12.5" style="4" bestFit="1" customWidth="1"/>
    <col min="9977" max="10219" width="53.5" style="4"/>
    <col min="10220" max="10220" width="27.5" style="4" bestFit="1" customWidth="1"/>
    <col min="10221" max="10232" width="12.5" style="4" bestFit="1" customWidth="1"/>
    <col min="10233" max="10475" width="53.5" style="4"/>
    <col min="10476" max="10476" width="27.5" style="4" bestFit="1" customWidth="1"/>
    <col min="10477" max="10488" width="12.5" style="4" bestFit="1" customWidth="1"/>
    <col min="10489" max="10731" width="53.5" style="4"/>
    <col min="10732" max="10732" width="27.5" style="4" bestFit="1" customWidth="1"/>
    <col min="10733" max="10744" width="12.5" style="4" bestFit="1" customWidth="1"/>
    <col min="10745" max="10987" width="53.5" style="4"/>
    <col min="10988" max="10988" width="27.5" style="4" bestFit="1" customWidth="1"/>
    <col min="10989" max="11000" width="12.5" style="4" bestFit="1" customWidth="1"/>
    <col min="11001" max="11243" width="53.5" style="4"/>
    <col min="11244" max="11244" width="27.5" style="4" bestFit="1" customWidth="1"/>
    <col min="11245" max="11256" width="12.5" style="4" bestFit="1" customWidth="1"/>
    <col min="11257" max="11499" width="53.5" style="4"/>
    <col min="11500" max="11500" width="27.5" style="4" bestFit="1" customWidth="1"/>
    <col min="11501" max="11512" width="12.5" style="4" bestFit="1" customWidth="1"/>
    <col min="11513" max="11755" width="53.5" style="4"/>
    <col min="11756" max="11756" width="27.5" style="4" bestFit="1" customWidth="1"/>
    <col min="11757" max="11768" width="12.5" style="4" bestFit="1" customWidth="1"/>
    <col min="11769" max="12011" width="53.5" style="4"/>
    <col min="12012" max="12012" width="27.5" style="4" bestFit="1" customWidth="1"/>
    <col min="12013" max="12024" width="12.5" style="4" bestFit="1" customWidth="1"/>
    <col min="12025" max="12267" width="53.5" style="4"/>
    <col min="12268" max="12268" width="27.5" style="4" bestFit="1" customWidth="1"/>
    <col min="12269" max="12280" width="12.5" style="4" bestFit="1" customWidth="1"/>
    <col min="12281" max="12523" width="53.5" style="4"/>
    <col min="12524" max="12524" width="27.5" style="4" bestFit="1" customWidth="1"/>
    <col min="12525" max="12536" width="12.5" style="4" bestFit="1" customWidth="1"/>
    <col min="12537" max="12779" width="53.5" style="4"/>
    <col min="12780" max="12780" width="27.5" style="4" bestFit="1" customWidth="1"/>
    <col min="12781" max="12792" width="12.5" style="4" bestFit="1" customWidth="1"/>
    <col min="12793" max="13035" width="53.5" style="4"/>
    <col min="13036" max="13036" width="27.5" style="4" bestFit="1" customWidth="1"/>
    <col min="13037" max="13048" width="12.5" style="4" bestFit="1" customWidth="1"/>
    <col min="13049" max="13291" width="53.5" style="4"/>
    <col min="13292" max="13292" width="27.5" style="4" bestFit="1" customWidth="1"/>
    <col min="13293" max="13304" width="12.5" style="4" bestFit="1" customWidth="1"/>
    <col min="13305" max="13547" width="53.5" style="4"/>
    <col min="13548" max="13548" width="27.5" style="4" bestFit="1" customWidth="1"/>
    <col min="13549" max="13560" width="12.5" style="4" bestFit="1" customWidth="1"/>
    <col min="13561" max="13803" width="53.5" style="4"/>
    <col min="13804" max="13804" width="27.5" style="4" bestFit="1" customWidth="1"/>
    <col min="13805" max="13816" width="12.5" style="4" bestFit="1" customWidth="1"/>
    <col min="13817" max="14059" width="53.5" style="4"/>
    <col min="14060" max="14060" width="27.5" style="4" bestFit="1" customWidth="1"/>
    <col min="14061" max="14072" width="12.5" style="4" bestFit="1" customWidth="1"/>
    <col min="14073" max="14315" width="53.5" style="4"/>
    <col min="14316" max="14316" width="27.5" style="4" bestFit="1" customWidth="1"/>
    <col min="14317" max="14328" width="12.5" style="4" bestFit="1" customWidth="1"/>
    <col min="14329" max="14571" width="53.5" style="4"/>
    <col min="14572" max="14572" width="27.5" style="4" bestFit="1" customWidth="1"/>
    <col min="14573" max="14584" width="12.5" style="4" bestFit="1" customWidth="1"/>
    <col min="14585" max="14827" width="53.5" style="4"/>
    <col min="14828" max="14828" width="27.5" style="4" bestFit="1" customWidth="1"/>
    <col min="14829" max="14840" width="12.5" style="4" bestFit="1" customWidth="1"/>
    <col min="14841" max="15083" width="53.5" style="4"/>
    <col min="15084" max="15084" width="27.5" style="4" bestFit="1" customWidth="1"/>
    <col min="15085" max="15096" width="12.5" style="4" bestFit="1" customWidth="1"/>
    <col min="15097" max="15339" width="53.5" style="4"/>
    <col min="15340" max="15340" width="27.5" style="4" bestFit="1" customWidth="1"/>
    <col min="15341" max="15352" width="12.5" style="4" bestFit="1" customWidth="1"/>
    <col min="15353" max="15595" width="53.5" style="4"/>
    <col min="15596" max="15596" width="27.5" style="4" bestFit="1" customWidth="1"/>
    <col min="15597" max="15608" width="12.5" style="4" bestFit="1" customWidth="1"/>
    <col min="15609" max="15851" width="53.5" style="4"/>
    <col min="15852" max="15852" width="27.5" style="4" bestFit="1" customWidth="1"/>
    <col min="15853" max="15864" width="12.5" style="4" bestFit="1" customWidth="1"/>
    <col min="15865" max="16107" width="53.5" style="4"/>
    <col min="16108" max="16108" width="27.5" style="4" bestFit="1" customWidth="1"/>
    <col min="16109" max="16120" width="12.5" style="4" bestFit="1" customWidth="1"/>
    <col min="16121" max="16384" width="53.5" style="4"/>
  </cols>
  <sheetData>
    <row r="1" spans="2:28" ht="15" customHeight="1" x14ac:dyDescent="0.2"/>
    <row r="2" spans="2:28" ht="15" customHeight="1" x14ac:dyDescent="0.2"/>
    <row r="3" spans="2:28" ht="15" customHeight="1" x14ac:dyDescent="0.2">
      <c r="G3" s="217" t="s">
        <v>137</v>
      </c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9"/>
    </row>
    <row r="4" spans="2:28" ht="15" customHeight="1" x14ac:dyDescent="0.2">
      <c r="G4" s="211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3"/>
    </row>
    <row r="5" spans="2:28" ht="15" customHeight="1" x14ac:dyDescent="0.2">
      <c r="C5" s="105"/>
      <c r="D5" s="105"/>
      <c r="E5" s="116"/>
      <c r="F5" s="116"/>
      <c r="G5" s="211" t="s">
        <v>138</v>
      </c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3"/>
    </row>
    <row r="6" spans="2:28" ht="15" customHeight="1" x14ac:dyDescent="0.2">
      <c r="C6" s="105"/>
      <c r="D6" s="105"/>
      <c r="E6" s="116"/>
      <c r="F6" s="116"/>
      <c r="G6" s="214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6"/>
    </row>
    <row r="7" spans="2:28" ht="15" customHeight="1" x14ac:dyDescent="0.2">
      <c r="C7" s="105"/>
      <c r="D7" s="105"/>
      <c r="E7" s="116"/>
      <c r="F7" s="116"/>
      <c r="G7" s="116"/>
      <c r="H7" s="105"/>
    </row>
    <row r="8" spans="2:28" ht="15" customHeight="1" x14ac:dyDescent="0.2">
      <c r="C8" s="105"/>
      <c r="D8" s="105"/>
      <c r="E8" s="116"/>
      <c r="F8" s="116"/>
      <c r="G8" s="116"/>
      <c r="H8" s="105"/>
    </row>
    <row r="9" spans="2:28" ht="15" customHeight="1" x14ac:dyDescent="0.2">
      <c r="C9" s="105"/>
      <c r="D9" s="105"/>
      <c r="E9" s="116"/>
      <c r="F9" s="116"/>
      <c r="G9" s="116"/>
      <c r="H9" s="105"/>
    </row>
    <row r="10" spans="2:28" ht="26.25" customHeight="1" x14ac:dyDescent="0.2"/>
    <row r="11" spans="2:28" ht="15" customHeight="1" x14ac:dyDescent="0.2"/>
    <row r="12" spans="2:28" s="50" customFormat="1" ht="15" customHeight="1" x14ac:dyDescent="0.2">
      <c r="B12" s="224" t="s">
        <v>105</v>
      </c>
      <c r="C12" s="224"/>
      <c r="D12" s="224"/>
      <c r="E12" s="224"/>
      <c r="F12" s="224"/>
      <c r="G12" s="224"/>
      <c r="H12" s="117"/>
      <c r="I12" s="224" t="s">
        <v>106</v>
      </c>
      <c r="J12" s="224"/>
      <c r="K12" s="224"/>
      <c r="L12" s="224"/>
      <c r="M12" s="224"/>
      <c r="N12" s="224"/>
      <c r="O12" s="118"/>
      <c r="P12" s="224" t="s">
        <v>107</v>
      </c>
      <c r="Q12" s="224"/>
      <c r="R12" s="224"/>
      <c r="S12" s="224"/>
      <c r="T12" s="224"/>
      <c r="U12" s="224"/>
      <c r="V12" s="118"/>
      <c r="W12" s="224" t="s">
        <v>108</v>
      </c>
      <c r="X12" s="224"/>
      <c r="Y12" s="224"/>
      <c r="Z12" s="224"/>
      <c r="AA12" s="224"/>
      <c r="AB12" s="224"/>
    </row>
    <row r="13" spans="2:28" s="16" customFormat="1" ht="15" x14ac:dyDescent="0.2">
      <c r="B13" s="119"/>
      <c r="C13" s="120" t="s">
        <v>135</v>
      </c>
      <c r="D13" s="120" t="s">
        <v>139</v>
      </c>
      <c r="E13" s="120" t="s">
        <v>140</v>
      </c>
      <c r="F13" s="120" t="s">
        <v>141</v>
      </c>
      <c r="G13" s="120" t="s">
        <v>142</v>
      </c>
      <c r="H13" s="121"/>
      <c r="I13" s="119"/>
      <c r="J13" s="120" t="s">
        <v>135</v>
      </c>
      <c r="K13" s="120" t="s">
        <v>139</v>
      </c>
      <c r="L13" s="120" t="s">
        <v>140</v>
      </c>
      <c r="M13" s="120" t="s">
        <v>141</v>
      </c>
      <c r="N13" s="120" t="s">
        <v>142</v>
      </c>
      <c r="O13" s="122"/>
      <c r="P13" s="119"/>
      <c r="Q13" s="120" t="s">
        <v>135</v>
      </c>
      <c r="R13" s="120" t="s">
        <v>139</v>
      </c>
      <c r="S13" s="120" t="s">
        <v>140</v>
      </c>
      <c r="T13" s="120" t="s">
        <v>141</v>
      </c>
      <c r="U13" s="120" t="s">
        <v>142</v>
      </c>
      <c r="V13" s="122"/>
      <c r="W13" s="119"/>
      <c r="X13" s="120" t="s">
        <v>135</v>
      </c>
      <c r="Y13" s="120" t="s">
        <v>139</v>
      </c>
      <c r="Z13" s="120" t="s">
        <v>140</v>
      </c>
      <c r="AA13" s="120" t="s">
        <v>141</v>
      </c>
      <c r="AB13" s="120" t="s">
        <v>142</v>
      </c>
    </row>
    <row r="14" spans="2:28" s="16" customFormat="1" ht="15" x14ac:dyDescent="0.2">
      <c r="B14" s="123"/>
      <c r="C14" s="124" t="s">
        <v>136</v>
      </c>
      <c r="D14" s="124" t="s">
        <v>133</v>
      </c>
      <c r="E14" s="125" t="s">
        <v>38</v>
      </c>
      <c r="F14" s="124" t="s">
        <v>136</v>
      </c>
      <c r="G14" s="124" t="s">
        <v>133</v>
      </c>
      <c r="H14" s="121"/>
      <c r="I14" s="123"/>
      <c r="J14" s="124" t="s">
        <v>136</v>
      </c>
      <c r="K14" s="124" t="s">
        <v>133</v>
      </c>
      <c r="L14" s="125" t="s">
        <v>38</v>
      </c>
      <c r="M14" s="124" t="s">
        <v>136</v>
      </c>
      <c r="N14" s="124" t="s">
        <v>133</v>
      </c>
      <c r="O14" s="122"/>
      <c r="P14" s="123"/>
      <c r="Q14" s="124" t="s">
        <v>136</v>
      </c>
      <c r="R14" s="124" t="s">
        <v>133</v>
      </c>
      <c r="S14" s="125" t="s">
        <v>38</v>
      </c>
      <c r="T14" s="124" t="s">
        <v>136</v>
      </c>
      <c r="U14" s="124" t="s">
        <v>133</v>
      </c>
      <c r="V14" s="122"/>
      <c r="W14" s="123"/>
      <c r="X14" s="124" t="s">
        <v>136</v>
      </c>
      <c r="Y14" s="124" t="s">
        <v>133</v>
      </c>
      <c r="Z14" s="125" t="s">
        <v>38</v>
      </c>
      <c r="AA14" s="124" t="s">
        <v>136</v>
      </c>
      <c r="AB14" s="124" t="s">
        <v>133</v>
      </c>
    </row>
    <row r="15" spans="2:28" customFormat="1" ht="15" customHeight="1" x14ac:dyDescent="0.2">
      <c r="B15" s="126" t="s">
        <v>84</v>
      </c>
      <c r="C15" s="127">
        <v>73.3</v>
      </c>
      <c r="D15" s="127">
        <v>99.9</v>
      </c>
      <c r="E15" s="128">
        <v>173.2</v>
      </c>
      <c r="F15" s="129">
        <v>0.42321016166281755</v>
      </c>
      <c r="G15" s="129">
        <v>0.57678983833718256</v>
      </c>
      <c r="H15" s="75"/>
      <c r="I15" s="126" t="s">
        <v>84</v>
      </c>
      <c r="J15" s="127">
        <v>12.120000000000001</v>
      </c>
      <c r="K15" s="127">
        <v>13.7</v>
      </c>
      <c r="L15" s="128">
        <v>25.82</v>
      </c>
      <c r="M15" s="129">
        <v>0.4694035631293571</v>
      </c>
      <c r="N15" s="129">
        <v>0.53059643687064284</v>
      </c>
      <c r="O15" s="130"/>
      <c r="P15" s="126" t="s">
        <v>84</v>
      </c>
      <c r="Q15" s="127">
        <v>17.5</v>
      </c>
      <c r="R15" s="127">
        <v>26.5</v>
      </c>
      <c r="S15" s="128">
        <v>44</v>
      </c>
      <c r="T15" s="129">
        <v>0.39772727272727271</v>
      </c>
      <c r="U15" s="129">
        <v>0.60227272727272729</v>
      </c>
      <c r="V15" s="130"/>
      <c r="W15" s="126" t="s">
        <v>84</v>
      </c>
      <c r="X15" s="127">
        <v>241.07</v>
      </c>
      <c r="Y15" s="127">
        <v>346.78000000000003</v>
      </c>
      <c r="Z15" s="128">
        <v>587.85</v>
      </c>
      <c r="AA15" s="129">
        <v>0.41008760738283573</v>
      </c>
      <c r="AB15" s="129">
        <v>0.58991239261716422</v>
      </c>
    </row>
    <row r="16" spans="2:28" customFormat="1" ht="15" customHeight="1" x14ac:dyDescent="0.2">
      <c r="B16" s="126" t="s">
        <v>85</v>
      </c>
      <c r="C16" s="127">
        <v>66.509999999999991</v>
      </c>
      <c r="D16" s="127">
        <v>125.7</v>
      </c>
      <c r="E16" s="128">
        <v>192.20999999999998</v>
      </c>
      <c r="F16" s="129">
        <v>0.34602778211331353</v>
      </c>
      <c r="G16" s="129">
        <v>0.65397221788668647</v>
      </c>
      <c r="H16" s="75"/>
      <c r="I16" s="126" t="s">
        <v>85</v>
      </c>
      <c r="J16" s="127">
        <v>11.49</v>
      </c>
      <c r="K16" s="127">
        <v>38.75</v>
      </c>
      <c r="L16" s="128">
        <v>50.24</v>
      </c>
      <c r="M16" s="129">
        <v>0.22870222929936304</v>
      </c>
      <c r="N16" s="129">
        <v>0.77129777070063688</v>
      </c>
      <c r="O16" s="130"/>
      <c r="P16" s="126" t="s">
        <v>85</v>
      </c>
      <c r="Q16" s="127">
        <v>9.8000000000000007</v>
      </c>
      <c r="R16" s="127">
        <v>28.75</v>
      </c>
      <c r="S16" s="128">
        <v>38.549999999999997</v>
      </c>
      <c r="T16" s="129">
        <v>0.25421530479896243</v>
      </c>
      <c r="U16" s="129">
        <v>0.74578469520103763</v>
      </c>
      <c r="V16" s="130"/>
      <c r="W16" s="126" t="s">
        <v>85</v>
      </c>
      <c r="X16" s="127">
        <v>147.69999999999999</v>
      </c>
      <c r="Y16" s="127">
        <v>302.84000000000003</v>
      </c>
      <c r="Z16" s="128">
        <v>450.54</v>
      </c>
      <c r="AA16" s="129">
        <v>0.32782882762906729</v>
      </c>
      <c r="AB16" s="129">
        <v>0.67217117237093271</v>
      </c>
    </row>
    <row r="17" spans="2:28" customFormat="1" ht="15" customHeight="1" x14ac:dyDescent="0.2">
      <c r="B17" s="126" t="s">
        <v>86</v>
      </c>
      <c r="C17" s="127">
        <v>111.9</v>
      </c>
      <c r="D17" s="127">
        <v>331.86</v>
      </c>
      <c r="E17" s="128">
        <v>443.76</v>
      </c>
      <c r="F17" s="129">
        <v>0.25216333153055709</v>
      </c>
      <c r="G17" s="129">
        <v>0.74783666846944297</v>
      </c>
      <c r="H17" s="75"/>
      <c r="I17" s="126" t="s">
        <v>86</v>
      </c>
      <c r="J17" s="127">
        <v>31.9</v>
      </c>
      <c r="K17" s="127">
        <v>77.75</v>
      </c>
      <c r="L17" s="128">
        <v>109.65</v>
      </c>
      <c r="M17" s="129">
        <v>0.29092567259461921</v>
      </c>
      <c r="N17" s="129">
        <v>0.70907432740538068</v>
      </c>
      <c r="O17" s="130"/>
      <c r="P17" s="126" t="s">
        <v>86</v>
      </c>
      <c r="Q17" s="127">
        <v>20.259999999999998</v>
      </c>
      <c r="R17" s="127">
        <v>100.75999999999999</v>
      </c>
      <c r="S17" s="128">
        <v>121.01999999999998</v>
      </c>
      <c r="T17" s="129">
        <v>0.16741034539745497</v>
      </c>
      <c r="U17" s="129">
        <v>0.83258965460254508</v>
      </c>
      <c r="V17" s="130"/>
      <c r="W17" s="126" t="s">
        <v>86</v>
      </c>
      <c r="X17" s="127">
        <v>318.7</v>
      </c>
      <c r="Y17" s="127">
        <v>1057.1100000000001</v>
      </c>
      <c r="Z17" s="128">
        <v>1375.8100000000002</v>
      </c>
      <c r="AA17" s="129">
        <v>0.23164535800728295</v>
      </c>
      <c r="AB17" s="129">
        <v>0.76835464199271697</v>
      </c>
    </row>
    <row r="18" spans="2:28" customFormat="1" ht="15" customHeight="1" x14ac:dyDescent="0.2">
      <c r="B18" s="126" t="s">
        <v>87</v>
      </c>
      <c r="C18" s="127">
        <v>267.39999999999998</v>
      </c>
      <c r="D18" s="127">
        <v>150.80000000000001</v>
      </c>
      <c r="E18" s="128">
        <v>418.2</v>
      </c>
      <c r="F18" s="129">
        <v>0.63940698230511717</v>
      </c>
      <c r="G18" s="129">
        <v>0.36059301769488289</v>
      </c>
      <c r="H18" s="75"/>
      <c r="I18" s="126" t="s">
        <v>87</v>
      </c>
      <c r="J18" s="127">
        <v>51.6</v>
      </c>
      <c r="K18" s="127">
        <v>32.300000000000004</v>
      </c>
      <c r="L18" s="128">
        <v>83.9</v>
      </c>
      <c r="M18" s="129">
        <v>0.61501787842669842</v>
      </c>
      <c r="N18" s="129">
        <v>0.38498212157330158</v>
      </c>
      <c r="O18" s="130"/>
      <c r="P18" s="126" t="s">
        <v>87</v>
      </c>
      <c r="Q18" s="127">
        <v>37.07</v>
      </c>
      <c r="R18" s="127">
        <v>13.15</v>
      </c>
      <c r="S18" s="128">
        <v>50.22</v>
      </c>
      <c r="T18" s="129">
        <v>0.73815213062524898</v>
      </c>
      <c r="U18" s="129">
        <v>0.26184786937475113</v>
      </c>
      <c r="V18" s="130"/>
      <c r="W18" s="126" t="s">
        <v>87</v>
      </c>
      <c r="X18" s="127">
        <v>598.29</v>
      </c>
      <c r="Y18" s="127">
        <v>234.09000000000003</v>
      </c>
      <c r="Z18" s="128">
        <v>832.38</v>
      </c>
      <c r="AA18" s="129">
        <v>0.71877027319253217</v>
      </c>
      <c r="AB18" s="129">
        <v>0.28122972680746777</v>
      </c>
    </row>
    <row r="19" spans="2:28" customFormat="1" ht="15" customHeight="1" x14ac:dyDescent="0.2">
      <c r="B19" s="126" t="s">
        <v>88</v>
      </c>
      <c r="C19" s="127">
        <v>197.39999999999998</v>
      </c>
      <c r="D19" s="127">
        <v>183.16</v>
      </c>
      <c r="E19" s="128">
        <v>380.55999999999995</v>
      </c>
      <c r="F19" s="129">
        <v>0.51870927054866511</v>
      </c>
      <c r="G19" s="129">
        <v>0.48129072945133494</v>
      </c>
      <c r="H19" s="75"/>
      <c r="I19" s="126" t="s">
        <v>88</v>
      </c>
      <c r="J19" s="127">
        <v>64.040000000000006</v>
      </c>
      <c r="K19" s="127">
        <v>37.340000000000003</v>
      </c>
      <c r="L19" s="128">
        <v>101.38000000000001</v>
      </c>
      <c r="M19" s="129">
        <v>0.63168277766817915</v>
      </c>
      <c r="N19" s="129">
        <v>0.36831722233182085</v>
      </c>
      <c r="O19" s="130"/>
      <c r="P19" s="126" t="s">
        <v>88</v>
      </c>
      <c r="Q19" s="127">
        <v>34.590000000000003</v>
      </c>
      <c r="R19" s="127">
        <v>29.81</v>
      </c>
      <c r="S19" s="128">
        <v>64.400000000000006</v>
      </c>
      <c r="T19" s="129">
        <v>0.53711180124223601</v>
      </c>
      <c r="U19" s="129">
        <v>0.46288819875776394</v>
      </c>
      <c r="V19" s="130"/>
      <c r="W19" s="126" t="s">
        <v>88</v>
      </c>
      <c r="X19" s="127">
        <v>635.70000000000005</v>
      </c>
      <c r="Y19" s="127">
        <v>601.84</v>
      </c>
      <c r="Z19" s="128">
        <v>1237.54</v>
      </c>
      <c r="AA19" s="129">
        <v>0.51368036588716326</v>
      </c>
      <c r="AB19" s="129">
        <v>0.4863196341128368</v>
      </c>
    </row>
    <row r="20" spans="2:28" customFormat="1" ht="15" customHeight="1" x14ac:dyDescent="0.2">
      <c r="B20" s="131"/>
      <c r="C20" s="75"/>
      <c r="D20" s="75"/>
      <c r="E20" s="75"/>
      <c r="F20" s="75"/>
      <c r="G20" s="75"/>
      <c r="H20" s="75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</row>
    <row r="21" spans="2:28" s="50" customFormat="1" ht="15" customHeight="1" x14ac:dyDescent="0.2">
      <c r="B21" s="224" t="s">
        <v>110</v>
      </c>
      <c r="C21" s="224"/>
      <c r="D21" s="224"/>
      <c r="E21" s="224"/>
      <c r="F21" s="224"/>
      <c r="G21" s="224"/>
      <c r="H21" s="132"/>
      <c r="I21" s="224" t="s">
        <v>111</v>
      </c>
      <c r="J21" s="224"/>
      <c r="K21" s="224"/>
      <c r="L21" s="224"/>
      <c r="M21" s="224"/>
      <c r="N21" s="224"/>
      <c r="O21" s="118"/>
      <c r="P21" s="224" t="s">
        <v>112</v>
      </c>
      <c r="Q21" s="224"/>
      <c r="R21" s="224"/>
      <c r="S21" s="224"/>
      <c r="T21" s="224"/>
      <c r="U21" s="224"/>
      <c r="V21" s="118"/>
      <c r="W21" s="224" t="s">
        <v>113</v>
      </c>
      <c r="X21" s="224"/>
      <c r="Y21" s="224"/>
      <c r="Z21" s="224"/>
      <c r="AA21" s="224"/>
      <c r="AB21" s="224"/>
    </row>
    <row r="22" spans="2:28" s="16" customFormat="1" ht="15" x14ac:dyDescent="0.2">
      <c r="B22" s="119"/>
      <c r="C22" s="120" t="s">
        <v>135</v>
      </c>
      <c r="D22" s="120" t="s">
        <v>139</v>
      </c>
      <c r="E22" s="120" t="s">
        <v>140</v>
      </c>
      <c r="F22" s="120" t="s">
        <v>141</v>
      </c>
      <c r="G22" s="120" t="s">
        <v>142</v>
      </c>
      <c r="H22" s="121"/>
      <c r="I22" s="119"/>
      <c r="J22" s="120" t="s">
        <v>135</v>
      </c>
      <c r="K22" s="120" t="s">
        <v>139</v>
      </c>
      <c r="L22" s="120" t="s">
        <v>140</v>
      </c>
      <c r="M22" s="120" t="s">
        <v>141</v>
      </c>
      <c r="N22" s="120" t="s">
        <v>142</v>
      </c>
      <c r="O22" s="122"/>
      <c r="P22" s="119"/>
      <c r="Q22" s="120" t="s">
        <v>135</v>
      </c>
      <c r="R22" s="120" t="s">
        <v>139</v>
      </c>
      <c r="S22" s="120" t="s">
        <v>140</v>
      </c>
      <c r="T22" s="120" t="s">
        <v>141</v>
      </c>
      <c r="U22" s="120" t="s">
        <v>142</v>
      </c>
      <c r="V22" s="122"/>
      <c r="W22" s="119"/>
      <c r="X22" s="120" t="s">
        <v>135</v>
      </c>
      <c r="Y22" s="120" t="s">
        <v>139</v>
      </c>
      <c r="Z22" s="120" t="s">
        <v>140</v>
      </c>
      <c r="AA22" s="120" t="s">
        <v>141</v>
      </c>
      <c r="AB22" s="120" t="s">
        <v>142</v>
      </c>
    </row>
    <row r="23" spans="2:28" s="16" customFormat="1" ht="15" x14ac:dyDescent="0.2">
      <c r="B23" s="123"/>
      <c r="C23" s="124" t="s">
        <v>136</v>
      </c>
      <c r="D23" s="124" t="s">
        <v>133</v>
      </c>
      <c r="E23" s="125" t="s">
        <v>38</v>
      </c>
      <c r="F23" s="124" t="s">
        <v>136</v>
      </c>
      <c r="G23" s="124" t="s">
        <v>133</v>
      </c>
      <c r="H23" s="121"/>
      <c r="I23" s="123"/>
      <c r="J23" s="124" t="s">
        <v>136</v>
      </c>
      <c r="K23" s="124" t="s">
        <v>133</v>
      </c>
      <c r="L23" s="125" t="s">
        <v>38</v>
      </c>
      <c r="M23" s="124" t="s">
        <v>136</v>
      </c>
      <c r="N23" s="124" t="s">
        <v>133</v>
      </c>
      <c r="O23" s="122"/>
      <c r="P23" s="123"/>
      <c r="Q23" s="124" t="s">
        <v>136</v>
      </c>
      <c r="R23" s="124" t="s">
        <v>133</v>
      </c>
      <c r="S23" s="125" t="s">
        <v>38</v>
      </c>
      <c r="T23" s="124" t="s">
        <v>136</v>
      </c>
      <c r="U23" s="124" t="s">
        <v>133</v>
      </c>
      <c r="V23" s="122"/>
      <c r="W23" s="123"/>
      <c r="X23" s="124" t="s">
        <v>136</v>
      </c>
      <c r="Y23" s="124" t="s">
        <v>133</v>
      </c>
      <c r="Z23" s="125" t="s">
        <v>38</v>
      </c>
      <c r="AA23" s="124" t="s">
        <v>136</v>
      </c>
      <c r="AB23" s="124" t="s">
        <v>133</v>
      </c>
    </row>
    <row r="24" spans="2:28" customFormat="1" ht="15" customHeight="1" x14ac:dyDescent="0.2">
      <c r="B24" s="126" t="s">
        <v>84</v>
      </c>
      <c r="C24" s="127">
        <v>22.63</v>
      </c>
      <c r="D24" s="127">
        <v>41.230000000000004</v>
      </c>
      <c r="E24" s="128">
        <v>63.86</v>
      </c>
      <c r="F24" s="129">
        <v>0.35436893203883496</v>
      </c>
      <c r="G24" s="129">
        <v>0.64563106796116509</v>
      </c>
      <c r="H24" s="75"/>
      <c r="I24" s="126" t="s">
        <v>84</v>
      </c>
      <c r="J24" s="127">
        <v>14.3</v>
      </c>
      <c r="K24" s="127">
        <v>22.66</v>
      </c>
      <c r="L24" s="128">
        <v>36.96</v>
      </c>
      <c r="M24" s="129">
        <v>0.38690476190476192</v>
      </c>
      <c r="N24" s="129">
        <v>0.61309523809523814</v>
      </c>
      <c r="O24" s="130"/>
      <c r="P24" s="126" t="s">
        <v>84</v>
      </c>
      <c r="Q24" s="127">
        <v>34.6</v>
      </c>
      <c r="R24" s="127">
        <v>54.456636842000002</v>
      </c>
      <c r="S24" s="128">
        <v>89.056636842000003</v>
      </c>
      <c r="T24" s="129">
        <v>0.38851680488884455</v>
      </c>
      <c r="U24" s="129">
        <v>0.61148319511115545</v>
      </c>
      <c r="V24" s="130"/>
      <c r="W24" s="133" t="s">
        <v>84</v>
      </c>
      <c r="X24" s="134">
        <v>16.75</v>
      </c>
      <c r="Y24" s="134">
        <v>11.6</v>
      </c>
      <c r="Z24" s="135">
        <f>SUM(X24:Y24)</f>
        <v>28.35</v>
      </c>
      <c r="AA24" s="74">
        <f>X24/Z24</f>
        <v>0.59082892416225752</v>
      </c>
      <c r="AB24" s="74">
        <f>Y24/Z24</f>
        <v>0.40917107583774248</v>
      </c>
    </row>
    <row r="25" spans="2:28" customFormat="1" ht="15" customHeight="1" x14ac:dyDescent="0.2">
      <c r="B25" s="126" t="s">
        <v>85</v>
      </c>
      <c r="C25" s="127">
        <v>23.130000000000003</v>
      </c>
      <c r="D25" s="127">
        <v>39.950000000000003</v>
      </c>
      <c r="E25" s="128">
        <v>63.080000000000005</v>
      </c>
      <c r="F25" s="129">
        <v>0.36667723525681672</v>
      </c>
      <c r="G25" s="129">
        <v>0.63332276474318328</v>
      </c>
      <c r="H25" s="75"/>
      <c r="I25" s="126" t="s">
        <v>85</v>
      </c>
      <c r="J25" s="127">
        <v>20.25</v>
      </c>
      <c r="K25" s="127">
        <v>37.120000000000005</v>
      </c>
      <c r="L25" s="128">
        <v>57.370000000000005</v>
      </c>
      <c r="M25" s="129">
        <v>0.35297193655220493</v>
      </c>
      <c r="N25" s="129">
        <v>0.64702806344779507</v>
      </c>
      <c r="O25" s="130"/>
      <c r="P25" s="126" t="s">
        <v>85</v>
      </c>
      <c r="Q25" s="127">
        <v>37.400000000000006</v>
      </c>
      <c r="R25" s="127">
        <v>56.805836842000005</v>
      </c>
      <c r="S25" s="128">
        <v>94.205836842000011</v>
      </c>
      <c r="T25" s="129">
        <v>0.39700300165823565</v>
      </c>
      <c r="U25" s="129">
        <v>0.60299699834176435</v>
      </c>
      <c r="V25" s="130"/>
      <c r="W25" s="133" t="s">
        <v>85</v>
      </c>
      <c r="X25" s="134">
        <v>9.3000000000000007</v>
      </c>
      <c r="Y25" s="134">
        <v>10.68</v>
      </c>
      <c r="Z25" s="135">
        <f>SUM(X25:Y25)</f>
        <v>19.98</v>
      </c>
      <c r="AA25" s="74">
        <f>X25/Z25</f>
        <v>0.46546546546546547</v>
      </c>
      <c r="AB25" s="74">
        <f>Y25/Z25</f>
        <v>0.53453453453453448</v>
      </c>
    </row>
    <row r="26" spans="2:28" customFormat="1" ht="15" customHeight="1" x14ac:dyDescent="0.2">
      <c r="B26" s="126" t="s">
        <v>86</v>
      </c>
      <c r="C26" s="127">
        <v>47.97</v>
      </c>
      <c r="D26" s="127">
        <v>135.4</v>
      </c>
      <c r="E26" s="128">
        <v>183.37</v>
      </c>
      <c r="F26" s="129">
        <v>0.26160222500954355</v>
      </c>
      <c r="G26" s="129">
        <v>0.73839777499045645</v>
      </c>
      <c r="H26" s="75"/>
      <c r="I26" s="126" t="s">
        <v>86</v>
      </c>
      <c r="J26" s="127">
        <v>59.31</v>
      </c>
      <c r="K26" s="127">
        <v>156.64999999999998</v>
      </c>
      <c r="L26" s="128">
        <v>215.95999999999998</v>
      </c>
      <c r="M26" s="129">
        <v>0.27463419151694762</v>
      </c>
      <c r="N26" s="129">
        <v>0.72536580848305243</v>
      </c>
      <c r="O26" s="130"/>
      <c r="P26" s="126" t="s">
        <v>86</v>
      </c>
      <c r="Q26" s="127">
        <v>43.5</v>
      </c>
      <c r="R26" s="127">
        <v>181.77575473599995</v>
      </c>
      <c r="S26" s="128">
        <v>225.27575473599995</v>
      </c>
      <c r="T26" s="129">
        <v>0.19309667856169224</v>
      </c>
      <c r="U26" s="129">
        <v>0.80690332143830779</v>
      </c>
      <c r="V26" s="130"/>
      <c r="W26" s="133" t="s">
        <v>86</v>
      </c>
      <c r="X26" s="134">
        <v>23.1</v>
      </c>
      <c r="Y26" s="134">
        <v>64.8</v>
      </c>
      <c r="Z26" s="135">
        <f t="shared" ref="Z26:Z28" si="0">SUM(X26:Y26)</f>
        <v>87.9</v>
      </c>
      <c r="AA26" s="74">
        <f t="shared" ref="AA26:AA28" si="1">X26/Z26</f>
        <v>0.26279863481228671</v>
      </c>
      <c r="AB26" s="74">
        <f t="shared" ref="AB26:AB28" si="2">Y26/Z26</f>
        <v>0.73720136518771318</v>
      </c>
    </row>
    <row r="27" spans="2:28" customFormat="1" ht="15" customHeight="1" x14ac:dyDescent="0.2">
      <c r="B27" s="126" t="s">
        <v>87</v>
      </c>
      <c r="C27" s="127">
        <v>138.30000000000001</v>
      </c>
      <c r="D27" s="127">
        <v>39.299999999999997</v>
      </c>
      <c r="E27" s="128">
        <v>177.60000000000002</v>
      </c>
      <c r="F27" s="129">
        <v>0.77871621621621623</v>
      </c>
      <c r="G27" s="129">
        <v>0.22128378378378374</v>
      </c>
      <c r="H27" s="75"/>
      <c r="I27" s="126" t="s">
        <v>87</v>
      </c>
      <c r="J27" s="127">
        <v>55.8</v>
      </c>
      <c r="K27" s="127">
        <v>10.8</v>
      </c>
      <c r="L27" s="128">
        <v>66.599999999999994</v>
      </c>
      <c r="M27" s="129">
        <v>0.83783783783783783</v>
      </c>
      <c r="N27" s="129">
        <v>0.1621621621621622</v>
      </c>
      <c r="O27" s="130"/>
      <c r="P27" s="126" t="s">
        <v>87</v>
      </c>
      <c r="Q27" s="127">
        <v>87.5</v>
      </c>
      <c r="R27" s="127">
        <v>94.049999999999983</v>
      </c>
      <c r="S27" s="128">
        <v>181.54999999999998</v>
      </c>
      <c r="T27" s="129">
        <v>0.4819608923161664</v>
      </c>
      <c r="U27" s="129">
        <v>0.51803910768383366</v>
      </c>
      <c r="V27" s="130"/>
      <c r="W27" s="133" t="s">
        <v>87</v>
      </c>
      <c r="X27" s="134">
        <v>46.5</v>
      </c>
      <c r="Y27" s="134">
        <v>18.510000000000002</v>
      </c>
      <c r="Z27" s="135">
        <f t="shared" si="0"/>
        <v>65.010000000000005</v>
      </c>
      <c r="AA27" s="74">
        <f t="shared" si="1"/>
        <v>0.71527457314259335</v>
      </c>
      <c r="AB27" s="74">
        <f t="shared" si="2"/>
        <v>0.28472542685740654</v>
      </c>
    </row>
    <row r="28" spans="2:28" customFormat="1" ht="15" customHeight="1" x14ac:dyDescent="0.2">
      <c r="B28" s="126" t="s">
        <v>88</v>
      </c>
      <c r="C28" s="127">
        <v>100.6</v>
      </c>
      <c r="D28" s="127">
        <v>125.5</v>
      </c>
      <c r="E28" s="128">
        <v>226.1</v>
      </c>
      <c r="F28" s="129">
        <v>0.44493586908447585</v>
      </c>
      <c r="G28" s="129">
        <v>0.55506413091552409</v>
      </c>
      <c r="H28" s="75"/>
      <c r="I28" s="126" t="s">
        <v>88</v>
      </c>
      <c r="J28" s="127">
        <v>95.91</v>
      </c>
      <c r="K28" s="127">
        <v>97.169999999999987</v>
      </c>
      <c r="L28" s="128">
        <v>193.07999999999998</v>
      </c>
      <c r="M28" s="129">
        <v>0.49673710379117464</v>
      </c>
      <c r="N28" s="129">
        <v>0.50326289620882536</v>
      </c>
      <c r="O28" s="130"/>
      <c r="P28" s="126" t="s">
        <v>88</v>
      </c>
      <c r="Q28" s="127">
        <v>114.84993666699999</v>
      </c>
      <c r="R28" s="127">
        <v>98.1</v>
      </c>
      <c r="S28" s="128">
        <v>212.94993666699997</v>
      </c>
      <c r="T28" s="129">
        <v>0.53932834385668937</v>
      </c>
      <c r="U28" s="129">
        <v>0.46067165614331068</v>
      </c>
      <c r="V28" s="130"/>
      <c r="W28" s="133" t="s">
        <v>88</v>
      </c>
      <c r="X28" s="134">
        <v>7</v>
      </c>
      <c r="Y28" s="134">
        <v>8.5500000000000007</v>
      </c>
      <c r="Z28" s="135">
        <f t="shared" si="0"/>
        <v>15.55</v>
      </c>
      <c r="AA28" s="74">
        <f t="shared" si="1"/>
        <v>0.45016077170418006</v>
      </c>
      <c r="AB28" s="74">
        <f t="shared" si="2"/>
        <v>0.54983922829581999</v>
      </c>
    </row>
    <row r="29" spans="2:28" customFormat="1" ht="14" customHeight="1" x14ac:dyDescent="0.2">
      <c r="B29" s="131"/>
      <c r="C29" s="136"/>
      <c r="D29" s="136"/>
      <c r="E29" s="137"/>
      <c r="F29" s="72"/>
      <c r="G29" s="72"/>
      <c r="H29" s="75"/>
      <c r="I29" s="131"/>
      <c r="J29" s="136"/>
      <c r="K29" s="136"/>
      <c r="L29" s="137"/>
      <c r="M29" s="72"/>
      <c r="N29" s="72"/>
      <c r="O29" s="130"/>
      <c r="P29" s="131"/>
      <c r="Q29" s="136"/>
      <c r="R29" s="136"/>
      <c r="S29" s="137"/>
      <c r="T29" s="72"/>
      <c r="U29" s="72"/>
      <c r="V29" s="130"/>
      <c r="W29" s="131"/>
      <c r="X29" s="136"/>
      <c r="Y29" s="136"/>
      <c r="Z29" s="137"/>
      <c r="AA29" s="72"/>
      <c r="AB29" s="72"/>
    </row>
    <row r="30" spans="2:28" s="50" customFormat="1" ht="15" customHeight="1" x14ac:dyDescent="0.2">
      <c r="B30" s="224" t="s">
        <v>114</v>
      </c>
      <c r="C30" s="224"/>
      <c r="D30" s="224"/>
      <c r="E30" s="224"/>
      <c r="F30" s="224"/>
      <c r="G30" s="224"/>
      <c r="H30" s="132"/>
      <c r="I30" s="224" t="s">
        <v>115</v>
      </c>
      <c r="J30" s="224"/>
      <c r="K30" s="224"/>
      <c r="L30" s="224"/>
      <c r="M30" s="224"/>
      <c r="N30" s="224"/>
      <c r="O30" s="118"/>
      <c r="P30" s="224" t="s">
        <v>116</v>
      </c>
      <c r="Q30" s="224"/>
      <c r="R30" s="224"/>
      <c r="S30" s="224"/>
      <c r="T30" s="224"/>
      <c r="U30" s="224"/>
      <c r="V30" s="118"/>
      <c r="W30" s="224" t="s">
        <v>117</v>
      </c>
      <c r="X30" s="224"/>
      <c r="Y30" s="224"/>
      <c r="Z30" s="224"/>
      <c r="AA30" s="224"/>
      <c r="AB30" s="224"/>
    </row>
    <row r="31" spans="2:28" s="16" customFormat="1" ht="15" x14ac:dyDescent="0.2">
      <c r="B31" s="119"/>
      <c r="C31" s="120" t="s">
        <v>135</v>
      </c>
      <c r="D31" s="120" t="s">
        <v>139</v>
      </c>
      <c r="E31" s="120" t="s">
        <v>140</v>
      </c>
      <c r="F31" s="120" t="s">
        <v>141</v>
      </c>
      <c r="G31" s="120" t="s">
        <v>142</v>
      </c>
      <c r="H31" s="121"/>
      <c r="I31" s="119"/>
      <c r="J31" s="120" t="s">
        <v>135</v>
      </c>
      <c r="K31" s="120" t="s">
        <v>139</v>
      </c>
      <c r="L31" s="120" t="s">
        <v>140</v>
      </c>
      <c r="M31" s="120" t="s">
        <v>141</v>
      </c>
      <c r="N31" s="120" t="s">
        <v>142</v>
      </c>
      <c r="O31" s="122"/>
      <c r="P31" s="119"/>
      <c r="Q31" s="120" t="s">
        <v>135</v>
      </c>
      <c r="R31" s="120" t="s">
        <v>139</v>
      </c>
      <c r="S31" s="120" t="s">
        <v>140</v>
      </c>
      <c r="T31" s="120" t="s">
        <v>141</v>
      </c>
      <c r="U31" s="120" t="s">
        <v>142</v>
      </c>
      <c r="V31" s="122"/>
      <c r="W31" s="119"/>
      <c r="X31" s="120" t="s">
        <v>135</v>
      </c>
      <c r="Y31" s="120" t="s">
        <v>139</v>
      </c>
      <c r="Z31" s="120" t="s">
        <v>140</v>
      </c>
      <c r="AA31" s="120" t="s">
        <v>141</v>
      </c>
      <c r="AB31" s="120" t="s">
        <v>142</v>
      </c>
    </row>
    <row r="32" spans="2:28" s="16" customFormat="1" ht="15" x14ac:dyDescent="0.2">
      <c r="B32" s="123"/>
      <c r="C32" s="124" t="s">
        <v>136</v>
      </c>
      <c r="D32" s="124" t="s">
        <v>133</v>
      </c>
      <c r="E32" s="125" t="s">
        <v>38</v>
      </c>
      <c r="F32" s="124" t="s">
        <v>136</v>
      </c>
      <c r="G32" s="124" t="s">
        <v>133</v>
      </c>
      <c r="H32" s="121"/>
      <c r="I32" s="123"/>
      <c r="J32" s="124" t="s">
        <v>136</v>
      </c>
      <c r="K32" s="124" t="s">
        <v>133</v>
      </c>
      <c r="L32" s="125" t="s">
        <v>38</v>
      </c>
      <c r="M32" s="124" t="s">
        <v>136</v>
      </c>
      <c r="N32" s="124" t="s">
        <v>133</v>
      </c>
      <c r="O32" s="122"/>
      <c r="P32" s="123"/>
      <c r="Q32" s="124" t="s">
        <v>136</v>
      </c>
      <c r="R32" s="124" t="s">
        <v>133</v>
      </c>
      <c r="S32" s="125" t="s">
        <v>38</v>
      </c>
      <c r="T32" s="124" t="s">
        <v>136</v>
      </c>
      <c r="U32" s="124" t="s">
        <v>133</v>
      </c>
      <c r="V32" s="122"/>
      <c r="W32" s="123"/>
      <c r="X32" s="124" t="s">
        <v>136</v>
      </c>
      <c r="Y32" s="124" t="s">
        <v>133</v>
      </c>
      <c r="Z32" s="125" t="s">
        <v>38</v>
      </c>
      <c r="AA32" s="124" t="s">
        <v>136</v>
      </c>
      <c r="AB32" s="124" t="s">
        <v>133</v>
      </c>
    </row>
    <row r="33" spans="2:28" customFormat="1" ht="15" customHeight="1" x14ac:dyDescent="0.2">
      <c r="B33" s="126" t="s">
        <v>84</v>
      </c>
      <c r="C33" s="127">
        <v>105.84</v>
      </c>
      <c r="D33" s="127">
        <v>144.80000000000001</v>
      </c>
      <c r="E33" s="128">
        <v>250.64000000000001</v>
      </c>
      <c r="F33" s="129">
        <v>0.42227896584743058</v>
      </c>
      <c r="G33" s="129">
        <v>0.57772103415256948</v>
      </c>
      <c r="H33" s="75"/>
      <c r="I33" s="126" t="s">
        <v>84</v>
      </c>
      <c r="J33" s="127">
        <v>36.900000000000006</v>
      </c>
      <c r="K33" s="127">
        <v>44.3</v>
      </c>
      <c r="L33" s="128">
        <v>81.2</v>
      </c>
      <c r="M33" s="129">
        <v>0.45443349753694584</v>
      </c>
      <c r="N33" s="129">
        <v>0.54556650246305416</v>
      </c>
      <c r="O33" s="130"/>
      <c r="P33" s="126" t="s">
        <v>84</v>
      </c>
      <c r="Q33" s="127">
        <v>20</v>
      </c>
      <c r="R33" s="127">
        <v>23</v>
      </c>
      <c r="S33" s="128">
        <v>43</v>
      </c>
      <c r="T33" s="129">
        <v>0.46511627906976744</v>
      </c>
      <c r="U33" s="129">
        <v>0.53488372093023251</v>
      </c>
      <c r="V33" s="130"/>
      <c r="W33" s="126" t="s">
        <v>84</v>
      </c>
      <c r="X33" s="127">
        <v>75.5</v>
      </c>
      <c r="Y33" s="127">
        <v>78.199999999999989</v>
      </c>
      <c r="Z33" s="128">
        <v>153.69999999999999</v>
      </c>
      <c r="AA33" s="129">
        <v>0.49121665582303192</v>
      </c>
      <c r="AB33" s="129">
        <v>0.50878334417696813</v>
      </c>
    </row>
    <row r="34" spans="2:28" customFormat="1" ht="15" customHeight="1" x14ac:dyDescent="0.2">
      <c r="B34" s="126" t="s">
        <v>85</v>
      </c>
      <c r="C34" s="127">
        <v>61.6</v>
      </c>
      <c r="D34" s="127">
        <v>98.55</v>
      </c>
      <c r="E34" s="128">
        <v>160.15</v>
      </c>
      <c r="F34" s="129">
        <v>0.38463940056197315</v>
      </c>
      <c r="G34" s="129">
        <v>0.61536059943802679</v>
      </c>
      <c r="H34" s="75"/>
      <c r="I34" s="126" t="s">
        <v>85</v>
      </c>
      <c r="J34" s="127">
        <v>52.32</v>
      </c>
      <c r="K34" s="127">
        <v>81.03</v>
      </c>
      <c r="L34" s="128">
        <v>133.35</v>
      </c>
      <c r="M34" s="129">
        <v>0.39235095613048371</v>
      </c>
      <c r="N34" s="129">
        <v>0.60764904386951635</v>
      </c>
      <c r="O34" s="130"/>
      <c r="P34" s="126" t="s">
        <v>85</v>
      </c>
      <c r="Q34" s="127">
        <v>18.5</v>
      </c>
      <c r="R34" s="127">
        <v>27.25</v>
      </c>
      <c r="S34" s="128">
        <v>45.75</v>
      </c>
      <c r="T34" s="129">
        <v>0.40437158469945356</v>
      </c>
      <c r="U34" s="129">
        <v>0.59562841530054644</v>
      </c>
      <c r="V34" s="130"/>
      <c r="W34" s="126" t="s">
        <v>85</v>
      </c>
      <c r="X34" s="127">
        <v>45.16</v>
      </c>
      <c r="Y34" s="127">
        <v>60.77</v>
      </c>
      <c r="Z34" s="128">
        <v>105.93</v>
      </c>
      <c r="AA34" s="129">
        <v>0.42631926744076271</v>
      </c>
      <c r="AB34" s="129">
        <v>0.57368073255923724</v>
      </c>
    </row>
    <row r="35" spans="2:28" customFormat="1" ht="15" customHeight="1" x14ac:dyDescent="0.2">
      <c r="B35" s="126" t="s">
        <v>86</v>
      </c>
      <c r="C35" s="127">
        <v>157.63</v>
      </c>
      <c r="D35" s="127">
        <v>280.55</v>
      </c>
      <c r="E35" s="128">
        <v>438.18</v>
      </c>
      <c r="F35" s="129">
        <v>0.35973800721164817</v>
      </c>
      <c r="G35" s="129">
        <v>0.64026199278835183</v>
      </c>
      <c r="H35" s="75"/>
      <c r="I35" s="126" t="s">
        <v>86</v>
      </c>
      <c r="J35" s="127">
        <v>63.239999999999995</v>
      </c>
      <c r="K35" s="127">
        <v>151.28</v>
      </c>
      <c r="L35" s="128">
        <v>214.51999999999998</v>
      </c>
      <c r="M35" s="129">
        <v>0.2947976878612717</v>
      </c>
      <c r="N35" s="129">
        <v>0.70520231213872842</v>
      </c>
      <c r="O35" s="130"/>
      <c r="P35" s="126" t="s">
        <v>86</v>
      </c>
      <c r="Q35" s="127">
        <v>17</v>
      </c>
      <c r="R35" s="127">
        <v>71.400000000000006</v>
      </c>
      <c r="S35" s="128">
        <v>88.4</v>
      </c>
      <c r="T35" s="129">
        <v>0.19230769230769229</v>
      </c>
      <c r="U35" s="129">
        <v>0.80769230769230771</v>
      </c>
      <c r="V35" s="130"/>
      <c r="W35" s="126" t="s">
        <v>86</v>
      </c>
      <c r="X35" s="127">
        <v>93.56</v>
      </c>
      <c r="Y35" s="127">
        <v>205.35</v>
      </c>
      <c r="Z35" s="128">
        <v>298.90999999999997</v>
      </c>
      <c r="AA35" s="129">
        <v>0.31300391422167212</v>
      </c>
      <c r="AB35" s="129">
        <v>0.68699608577832794</v>
      </c>
    </row>
    <row r="36" spans="2:28" customFormat="1" ht="15" customHeight="1" x14ac:dyDescent="0.2">
      <c r="B36" s="126" t="s">
        <v>87</v>
      </c>
      <c r="C36" s="127">
        <v>196.61</v>
      </c>
      <c r="D36" s="127">
        <v>117.84</v>
      </c>
      <c r="E36" s="128">
        <v>314.45000000000005</v>
      </c>
      <c r="F36" s="129">
        <v>0.62525043727142626</v>
      </c>
      <c r="G36" s="129">
        <v>0.37474956272857368</v>
      </c>
      <c r="H36" s="75"/>
      <c r="I36" s="126" t="s">
        <v>87</v>
      </c>
      <c r="J36" s="127">
        <v>95.52000000000001</v>
      </c>
      <c r="K36" s="127">
        <v>56.58</v>
      </c>
      <c r="L36" s="128">
        <v>152.10000000000002</v>
      </c>
      <c r="M36" s="129">
        <v>0.62800788954635101</v>
      </c>
      <c r="N36" s="129">
        <v>0.37199211045364883</v>
      </c>
      <c r="O36" s="130"/>
      <c r="P36" s="126" t="s">
        <v>87</v>
      </c>
      <c r="Q36" s="127">
        <v>61</v>
      </c>
      <c r="R36" s="127">
        <v>20.45</v>
      </c>
      <c r="S36" s="128">
        <v>81.45</v>
      </c>
      <c r="T36" s="129">
        <v>0.74892572130141188</v>
      </c>
      <c r="U36" s="129">
        <v>0.25107427869858806</v>
      </c>
      <c r="V36" s="130"/>
      <c r="W36" s="126" t="s">
        <v>87</v>
      </c>
      <c r="X36" s="127">
        <v>113.25999999999999</v>
      </c>
      <c r="Y36" s="127">
        <v>82.61</v>
      </c>
      <c r="Z36" s="128">
        <v>195.87</v>
      </c>
      <c r="AA36" s="129">
        <v>0.57824066983203137</v>
      </c>
      <c r="AB36" s="129">
        <v>0.42175933016796852</v>
      </c>
    </row>
    <row r="37" spans="2:28" customFormat="1" ht="15" customHeight="1" x14ac:dyDescent="0.2">
      <c r="B37" s="126" t="s">
        <v>88</v>
      </c>
      <c r="C37" s="127">
        <v>130.09</v>
      </c>
      <c r="D37" s="127">
        <v>182.3</v>
      </c>
      <c r="E37" s="128">
        <v>312.39</v>
      </c>
      <c r="F37" s="129">
        <v>0.41643458497391084</v>
      </c>
      <c r="G37" s="129">
        <v>0.58356541502608927</v>
      </c>
      <c r="H37" s="75"/>
      <c r="I37" s="126" t="s">
        <v>88</v>
      </c>
      <c r="J37" s="127">
        <v>18.350000000000001</v>
      </c>
      <c r="K37" s="127">
        <v>6.38</v>
      </c>
      <c r="L37" s="128">
        <v>24.73</v>
      </c>
      <c r="M37" s="129">
        <v>0.74201374848362323</v>
      </c>
      <c r="N37" s="129">
        <v>0.25798625151637689</v>
      </c>
      <c r="O37" s="130"/>
      <c r="P37" s="126" t="s">
        <v>88</v>
      </c>
      <c r="Q37" s="127">
        <v>25.6</v>
      </c>
      <c r="R37" s="127">
        <v>11.5</v>
      </c>
      <c r="S37" s="128">
        <v>37.1</v>
      </c>
      <c r="T37" s="129">
        <v>0.69002695417789761</v>
      </c>
      <c r="U37" s="129">
        <v>0.30997304582210239</v>
      </c>
      <c r="V37" s="130"/>
      <c r="W37" s="126" t="s">
        <v>88</v>
      </c>
      <c r="X37" s="127">
        <v>255.91</v>
      </c>
      <c r="Y37" s="127">
        <v>178.82999999999998</v>
      </c>
      <c r="Z37" s="128">
        <v>434.74</v>
      </c>
      <c r="AA37" s="129">
        <v>0.58865068776740115</v>
      </c>
      <c r="AB37" s="129">
        <v>0.41134931223259874</v>
      </c>
    </row>
    <row r="38" spans="2:28" customFormat="1" ht="15" customHeight="1" x14ac:dyDescent="0.2">
      <c r="B38" s="101"/>
      <c r="C38" s="101"/>
      <c r="D38" s="101"/>
      <c r="E38" s="101"/>
      <c r="F38" s="101"/>
      <c r="G38" s="101"/>
      <c r="H38" s="75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</row>
    <row r="39" spans="2:28" s="50" customFormat="1" ht="15" customHeight="1" x14ac:dyDescent="0.2">
      <c r="B39" s="224" t="s">
        <v>118</v>
      </c>
      <c r="C39" s="224"/>
      <c r="D39" s="224"/>
      <c r="E39" s="224"/>
      <c r="F39" s="224"/>
      <c r="G39" s="224"/>
      <c r="H39" s="132"/>
      <c r="I39" s="224" t="s">
        <v>119</v>
      </c>
      <c r="J39" s="224"/>
      <c r="K39" s="224"/>
      <c r="L39" s="224"/>
      <c r="M39" s="224"/>
      <c r="N39" s="224"/>
      <c r="O39" s="118"/>
      <c r="P39" s="224" t="s">
        <v>120</v>
      </c>
      <c r="Q39" s="224"/>
      <c r="R39" s="224"/>
      <c r="S39" s="224"/>
      <c r="T39" s="224"/>
      <c r="U39" s="224"/>
      <c r="V39" s="118"/>
      <c r="W39" s="224" t="s">
        <v>121</v>
      </c>
      <c r="X39" s="224"/>
      <c r="Y39" s="224"/>
      <c r="Z39" s="224"/>
      <c r="AA39" s="224"/>
      <c r="AB39" s="224"/>
    </row>
    <row r="40" spans="2:28" s="16" customFormat="1" ht="15" x14ac:dyDescent="0.2">
      <c r="B40" s="119"/>
      <c r="C40" s="120" t="s">
        <v>135</v>
      </c>
      <c r="D40" s="120" t="s">
        <v>139</v>
      </c>
      <c r="E40" s="120" t="s">
        <v>140</v>
      </c>
      <c r="F40" s="120" t="s">
        <v>141</v>
      </c>
      <c r="G40" s="120" t="s">
        <v>142</v>
      </c>
      <c r="H40" s="121"/>
      <c r="I40" s="119"/>
      <c r="J40" s="120" t="s">
        <v>135</v>
      </c>
      <c r="K40" s="120" t="s">
        <v>139</v>
      </c>
      <c r="L40" s="120" t="s">
        <v>140</v>
      </c>
      <c r="M40" s="120" t="s">
        <v>141</v>
      </c>
      <c r="N40" s="120" t="s">
        <v>142</v>
      </c>
      <c r="O40" s="122"/>
      <c r="P40" s="119"/>
      <c r="Q40" s="120" t="s">
        <v>135</v>
      </c>
      <c r="R40" s="120" t="s">
        <v>139</v>
      </c>
      <c r="S40" s="120" t="s">
        <v>140</v>
      </c>
      <c r="T40" s="120" t="s">
        <v>141</v>
      </c>
      <c r="U40" s="120" t="s">
        <v>142</v>
      </c>
      <c r="V40" s="122"/>
      <c r="W40" s="119"/>
      <c r="X40" s="120" t="s">
        <v>135</v>
      </c>
      <c r="Y40" s="120" t="s">
        <v>139</v>
      </c>
      <c r="Z40" s="120" t="s">
        <v>140</v>
      </c>
      <c r="AA40" s="120" t="s">
        <v>141</v>
      </c>
      <c r="AB40" s="120" t="s">
        <v>142</v>
      </c>
    </row>
    <row r="41" spans="2:28" s="16" customFormat="1" ht="15" x14ac:dyDescent="0.2">
      <c r="B41" s="123"/>
      <c r="C41" s="124" t="s">
        <v>136</v>
      </c>
      <c r="D41" s="124" t="s">
        <v>133</v>
      </c>
      <c r="E41" s="125" t="s">
        <v>38</v>
      </c>
      <c r="F41" s="124" t="s">
        <v>136</v>
      </c>
      <c r="G41" s="124" t="s">
        <v>133</v>
      </c>
      <c r="H41" s="121"/>
      <c r="I41" s="123"/>
      <c r="J41" s="124" t="s">
        <v>136</v>
      </c>
      <c r="K41" s="124" t="s">
        <v>133</v>
      </c>
      <c r="L41" s="125" t="s">
        <v>38</v>
      </c>
      <c r="M41" s="124" t="s">
        <v>136</v>
      </c>
      <c r="N41" s="124" t="s">
        <v>133</v>
      </c>
      <c r="O41" s="122"/>
      <c r="P41" s="123"/>
      <c r="Q41" s="124" t="s">
        <v>136</v>
      </c>
      <c r="R41" s="124" t="s">
        <v>133</v>
      </c>
      <c r="S41" s="125" t="s">
        <v>38</v>
      </c>
      <c r="T41" s="124" t="s">
        <v>136</v>
      </c>
      <c r="U41" s="124" t="s">
        <v>133</v>
      </c>
      <c r="V41" s="122"/>
      <c r="W41" s="123"/>
      <c r="X41" s="124" t="s">
        <v>136</v>
      </c>
      <c r="Y41" s="124" t="s">
        <v>133</v>
      </c>
      <c r="Z41" s="125" t="s">
        <v>38</v>
      </c>
      <c r="AA41" s="124" t="s">
        <v>136</v>
      </c>
      <c r="AB41" s="124" t="s">
        <v>133</v>
      </c>
    </row>
    <row r="42" spans="2:28" customFormat="1" ht="15" customHeight="1" x14ac:dyDescent="0.2">
      <c r="B42" s="126" t="s">
        <v>84</v>
      </c>
      <c r="C42" s="127">
        <v>44.7</v>
      </c>
      <c r="D42" s="127">
        <v>61.980000000000004</v>
      </c>
      <c r="E42" s="128">
        <v>106.68</v>
      </c>
      <c r="F42" s="129">
        <v>0.41901012373453317</v>
      </c>
      <c r="G42" s="129">
        <v>0.58098987626546683</v>
      </c>
      <c r="H42" s="75"/>
      <c r="I42" s="126" t="s">
        <v>84</v>
      </c>
      <c r="J42" s="127">
        <v>24.88</v>
      </c>
      <c r="K42" s="127">
        <v>51.15</v>
      </c>
      <c r="L42" s="128">
        <v>76.03</v>
      </c>
      <c r="M42" s="129">
        <v>0.32723924766539519</v>
      </c>
      <c r="N42" s="129">
        <v>0.67276075233460475</v>
      </c>
      <c r="O42" s="130"/>
      <c r="P42" s="126" t="s">
        <v>84</v>
      </c>
      <c r="Q42" s="127">
        <v>102.2</v>
      </c>
      <c r="R42" s="127">
        <v>122.67000000000002</v>
      </c>
      <c r="S42" s="128">
        <v>224.87</v>
      </c>
      <c r="T42" s="129">
        <v>0.45448481344776981</v>
      </c>
      <c r="U42" s="129">
        <v>0.54551518655223019</v>
      </c>
      <c r="V42" s="130"/>
      <c r="W42" s="126" t="s">
        <v>84</v>
      </c>
      <c r="X42" s="127">
        <v>43.8</v>
      </c>
      <c r="Y42" s="127">
        <v>46.5</v>
      </c>
      <c r="Z42" s="128">
        <v>90.3</v>
      </c>
      <c r="AA42" s="129">
        <v>0.48504983388704315</v>
      </c>
      <c r="AB42" s="129">
        <v>0.51495016611295685</v>
      </c>
    </row>
    <row r="43" spans="2:28" customFormat="1" ht="15" customHeight="1" x14ac:dyDescent="0.2">
      <c r="B43" s="126" t="s">
        <v>85</v>
      </c>
      <c r="C43" s="127">
        <v>41.9</v>
      </c>
      <c r="D43" s="127">
        <v>102.05</v>
      </c>
      <c r="E43" s="128">
        <v>143.94999999999999</v>
      </c>
      <c r="F43" s="129">
        <v>0.29107328933657522</v>
      </c>
      <c r="G43" s="129">
        <v>0.70892671066342483</v>
      </c>
      <c r="H43" s="75"/>
      <c r="I43" s="126" t="s">
        <v>85</v>
      </c>
      <c r="J43" s="127">
        <v>31.53</v>
      </c>
      <c r="K43" s="127">
        <v>72.7</v>
      </c>
      <c r="L43" s="128">
        <v>104.23</v>
      </c>
      <c r="M43" s="129">
        <v>0.30250407752086733</v>
      </c>
      <c r="N43" s="129">
        <v>0.69749592247913272</v>
      </c>
      <c r="O43" s="130"/>
      <c r="P43" s="126" t="s">
        <v>85</v>
      </c>
      <c r="Q43" s="127">
        <v>84.6</v>
      </c>
      <c r="R43" s="127">
        <v>112.34</v>
      </c>
      <c r="S43" s="128">
        <v>196.94</v>
      </c>
      <c r="T43" s="129">
        <v>0.42957245861683757</v>
      </c>
      <c r="U43" s="129">
        <v>0.57042754138316243</v>
      </c>
      <c r="V43" s="130"/>
      <c r="W43" s="126" t="s">
        <v>85</v>
      </c>
      <c r="X43" s="127">
        <v>32.1</v>
      </c>
      <c r="Y43" s="127">
        <v>72.05</v>
      </c>
      <c r="Z43" s="128">
        <v>104.15</v>
      </c>
      <c r="AA43" s="129">
        <v>0.3082093134901584</v>
      </c>
      <c r="AB43" s="129">
        <v>0.69179068650984155</v>
      </c>
    </row>
    <row r="44" spans="2:28" customFormat="1" ht="15" customHeight="1" x14ac:dyDescent="0.2">
      <c r="B44" s="126" t="s">
        <v>86</v>
      </c>
      <c r="C44" s="127">
        <v>70.41</v>
      </c>
      <c r="D44" s="127">
        <v>197.12</v>
      </c>
      <c r="E44" s="128">
        <v>267.52999999999997</v>
      </c>
      <c r="F44" s="129">
        <v>0.26318543714723586</v>
      </c>
      <c r="G44" s="129">
        <v>0.73681456285276425</v>
      </c>
      <c r="H44" s="75"/>
      <c r="I44" s="126" t="s">
        <v>86</v>
      </c>
      <c r="J44" s="127">
        <v>99.39</v>
      </c>
      <c r="K44" s="127">
        <v>172.94</v>
      </c>
      <c r="L44" s="128">
        <v>272.33</v>
      </c>
      <c r="M44" s="129">
        <v>0.36496162743730037</v>
      </c>
      <c r="N44" s="129">
        <v>0.63503837256269968</v>
      </c>
      <c r="O44" s="130"/>
      <c r="P44" s="126" t="s">
        <v>86</v>
      </c>
      <c r="Q44" s="127">
        <v>112.16999999999999</v>
      </c>
      <c r="R44" s="127">
        <v>155.19</v>
      </c>
      <c r="S44" s="128">
        <v>267.36</v>
      </c>
      <c r="T44" s="129">
        <v>0.41954667863554751</v>
      </c>
      <c r="U44" s="129">
        <v>0.58045332136445238</v>
      </c>
      <c r="V44" s="130"/>
      <c r="W44" s="126" t="s">
        <v>86</v>
      </c>
      <c r="X44" s="127">
        <v>80.25</v>
      </c>
      <c r="Y44" s="127">
        <v>228.75</v>
      </c>
      <c r="Z44" s="128">
        <v>309</v>
      </c>
      <c r="AA44" s="129">
        <v>0.25970873786407767</v>
      </c>
      <c r="AB44" s="129">
        <v>0.74029126213592233</v>
      </c>
    </row>
    <row r="45" spans="2:28" customFormat="1" ht="15" customHeight="1" x14ac:dyDescent="0.2">
      <c r="B45" s="126" t="s">
        <v>87</v>
      </c>
      <c r="C45" s="127">
        <v>182.8</v>
      </c>
      <c r="D45" s="127">
        <v>49.36</v>
      </c>
      <c r="E45" s="128">
        <v>232.16000000000003</v>
      </c>
      <c r="F45" s="129">
        <v>0.78738800827015842</v>
      </c>
      <c r="G45" s="129">
        <v>0.21261199172984147</v>
      </c>
      <c r="H45" s="75"/>
      <c r="I45" s="126" t="s">
        <v>87</v>
      </c>
      <c r="J45" s="127">
        <v>53.17</v>
      </c>
      <c r="K45" s="127">
        <v>43.71</v>
      </c>
      <c r="L45" s="128">
        <v>96.88</v>
      </c>
      <c r="M45" s="129">
        <v>0.54882328654004964</v>
      </c>
      <c r="N45" s="129">
        <v>0.45117671345995047</v>
      </c>
      <c r="O45" s="130"/>
      <c r="P45" s="126" t="s">
        <v>87</v>
      </c>
      <c r="Q45" s="127">
        <v>296.59000000000003</v>
      </c>
      <c r="R45" s="127">
        <v>145.77000000000001</v>
      </c>
      <c r="S45" s="128">
        <v>442.36</v>
      </c>
      <c r="T45" s="129">
        <v>0.67047201374446153</v>
      </c>
      <c r="U45" s="129">
        <v>0.32952798625553847</v>
      </c>
      <c r="V45" s="130"/>
      <c r="W45" s="126" t="s">
        <v>87</v>
      </c>
      <c r="X45" s="127">
        <v>127.75999999999999</v>
      </c>
      <c r="Y45" s="127">
        <v>104.71</v>
      </c>
      <c r="Z45" s="128">
        <v>232.46999999999997</v>
      </c>
      <c r="AA45" s="129">
        <v>0.54957628941368786</v>
      </c>
      <c r="AB45" s="129">
        <v>0.45042371058631225</v>
      </c>
    </row>
    <row r="46" spans="2:28" customFormat="1" ht="15" customHeight="1" x14ac:dyDescent="0.2">
      <c r="B46" s="126" t="s">
        <v>88</v>
      </c>
      <c r="C46" s="127">
        <v>106.76</v>
      </c>
      <c r="D46" s="127">
        <v>105.14</v>
      </c>
      <c r="E46" s="128">
        <v>211.9</v>
      </c>
      <c r="F46" s="129">
        <v>0.50382255781028784</v>
      </c>
      <c r="G46" s="129">
        <v>0.4961774421897121</v>
      </c>
      <c r="H46" s="75"/>
      <c r="I46" s="126" t="s">
        <v>88</v>
      </c>
      <c r="J46" s="127">
        <v>192.53</v>
      </c>
      <c r="K46" s="127">
        <v>80.09</v>
      </c>
      <c r="L46" s="128">
        <v>272.62</v>
      </c>
      <c r="M46" s="129">
        <v>0.70622111363803097</v>
      </c>
      <c r="N46" s="129">
        <v>0.29377888636196903</v>
      </c>
      <c r="O46" s="130"/>
      <c r="P46" s="126" t="s">
        <v>88</v>
      </c>
      <c r="Q46" s="127">
        <v>157.20000000000002</v>
      </c>
      <c r="R46" s="127">
        <v>77.88</v>
      </c>
      <c r="S46" s="128">
        <v>235.08</v>
      </c>
      <c r="T46" s="129">
        <v>0.6687085247575294</v>
      </c>
      <c r="U46" s="129">
        <v>0.3312914752424706</v>
      </c>
      <c r="V46" s="130"/>
      <c r="W46" s="126" t="s">
        <v>88</v>
      </c>
      <c r="X46" s="127">
        <v>149.82999999999998</v>
      </c>
      <c r="Y46" s="127">
        <v>104.11999999999999</v>
      </c>
      <c r="Z46" s="128">
        <v>253.95</v>
      </c>
      <c r="AA46" s="129">
        <v>0.58999803110848592</v>
      </c>
      <c r="AB46" s="129">
        <v>0.41000196889151408</v>
      </c>
    </row>
    <row r="47" spans="2:28" customFormat="1" ht="15" customHeight="1" x14ac:dyDescent="0.2">
      <c r="B47" s="131"/>
      <c r="C47" s="75"/>
      <c r="D47" s="75"/>
      <c r="E47" s="75"/>
      <c r="F47" s="75"/>
      <c r="G47" s="75"/>
      <c r="H47" s="75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</row>
    <row r="48" spans="2:28" s="50" customFormat="1" ht="15" customHeight="1" x14ac:dyDescent="0.2">
      <c r="B48" s="225" t="s">
        <v>122</v>
      </c>
      <c r="C48" s="226"/>
      <c r="D48" s="226"/>
      <c r="E48" s="226"/>
      <c r="F48" s="226"/>
      <c r="G48" s="227"/>
      <c r="H48" s="132"/>
      <c r="I48" s="225" t="s">
        <v>123</v>
      </c>
      <c r="J48" s="226"/>
      <c r="K48" s="226"/>
      <c r="L48" s="226"/>
      <c r="M48" s="226"/>
      <c r="N48" s="227"/>
      <c r="O48" s="118"/>
      <c r="P48" s="225" t="s">
        <v>124</v>
      </c>
      <c r="Q48" s="226"/>
      <c r="R48" s="226"/>
      <c r="S48" s="226"/>
      <c r="T48" s="226"/>
      <c r="U48" s="227"/>
      <c r="V48" s="118"/>
      <c r="W48" s="225" t="s">
        <v>125</v>
      </c>
      <c r="X48" s="226"/>
      <c r="Y48" s="226"/>
      <c r="Z48" s="226"/>
      <c r="AA48" s="226"/>
      <c r="AB48" s="227"/>
    </row>
    <row r="49" spans="2:28" s="16" customFormat="1" ht="15" x14ac:dyDescent="0.2">
      <c r="B49" s="119"/>
      <c r="C49" s="120" t="s">
        <v>135</v>
      </c>
      <c r="D49" s="120" t="s">
        <v>139</v>
      </c>
      <c r="E49" s="120" t="s">
        <v>140</v>
      </c>
      <c r="F49" s="120" t="s">
        <v>141</v>
      </c>
      <c r="G49" s="120" t="s">
        <v>142</v>
      </c>
      <c r="H49" s="121"/>
      <c r="I49" s="119"/>
      <c r="J49" s="120" t="s">
        <v>135</v>
      </c>
      <c r="K49" s="120" t="s">
        <v>139</v>
      </c>
      <c r="L49" s="120" t="s">
        <v>140</v>
      </c>
      <c r="M49" s="120" t="s">
        <v>141</v>
      </c>
      <c r="N49" s="120" t="s">
        <v>142</v>
      </c>
      <c r="O49" s="122"/>
      <c r="P49" s="119"/>
      <c r="Q49" s="120" t="s">
        <v>135</v>
      </c>
      <c r="R49" s="120" t="s">
        <v>139</v>
      </c>
      <c r="S49" s="120" t="s">
        <v>140</v>
      </c>
      <c r="T49" s="120" t="s">
        <v>141</v>
      </c>
      <c r="U49" s="120" t="s">
        <v>142</v>
      </c>
      <c r="V49" s="122"/>
      <c r="W49" s="119"/>
      <c r="X49" s="120" t="s">
        <v>135</v>
      </c>
      <c r="Y49" s="120" t="s">
        <v>139</v>
      </c>
      <c r="Z49" s="120" t="s">
        <v>140</v>
      </c>
      <c r="AA49" s="120" t="s">
        <v>141</v>
      </c>
      <c r="AB49" s="120" t="s">
        <v>142</v>
      </c>
    </row>
    <row r="50" spans="2:28" s="16" customFormat="1" ht="15" x14ac:dyDescent="0.2">
      <c r="B50" s="123"/>
      <c r="C50" s="124" t="s">
        <v>136</v>
      </c>
      <c r="D50" s="124" t="s">
        <v>133</v>
      </c>
      <c r="E50" s="125" t="s">
        <v>38</v>
      </c>
      <c r="F50" s="124" t="s">
        <v>136</v>
      </c>
      <c r="G50" s="124" t="s">
        <v>133</v>
      </c>
      <c r="H50" s="121"/>
      <c r="I50" s="123"/>
      <c r="J50" s="124" t="s">
        <v>136</v>
      </c>
      <c r="K50" s="124" t="s">
        <v>133</v>
      </c>
      <c r="L50" s="125" t="s">
        <v>38</v>
      </c>
      <c r="M50" s="124" t="s">
        <v>136</v>
      </c>
      <c r="N50" s="124" t="s">
        <v>133</v>
      </c>
      <c r="O50" s="122"/>
      <c r="P50" s="123"/>
      <c r="Q50" s="124" t="s">
        <v>136</v>
      </c>
      <c r="R50" s="124" t="s">
        <v>133</v>
      </c>
      <c r="S50" s="125" t="s">
        <v>38</v>
      </c>
      <c r="T50" s="124" t="s">
        <v>136</v>
      </c>
      <c r="U50" s="124" t="s">
        <v>133</v>
      </c>
      <c r="V50" s="122"/>
      <c r="W50" s="123"/>
      <c r="X50" s="124" t="s">
        <v>136</v>
      </c>
      <c r="Y50" s="124" t="s">
        <v>133</v>
      </c>
      <c r="Z50" s="125" t="s">
        <v>38</v>
      </c>
      <c r="AA50" s="124" t="s">
        <v>136</v>
      </c>
      <c r="AB50" s="124" t="s">
        <v>133</v>
      </c>
    </row>
    <row r="51" spans="2:28" customFormat="1" ht="15" customHeight="1" x14ac:dyDescent="0.2">
      <c r="B51" s="126" t="s">
        <v>84</v>
      </c>
      <c r="C51" s="127">
        <v>14.82</v>
      </c>
      <c r="D51" s="127">
        <v>31.2</v>
      </c>
      <c r="E51" s="128">
        <v>46.019999999999996</v>
      </c>
      <c r="F51" s="129">
        <v>0.32203389830508478</v>
      </c>
      <c r="G51" s="129">
        <v>0.67796610169491534</v>
      </c>
      <c r="H51" s="75"/>
      <c r="I51" s="126" t="s">
        <v>84</v>
      </c>
      <c r="J51" s="127">
        <v>31.700000000000003</v>
      </c>
      <c r="K51" s="127">
        <v>41</v>
      </c>
      <c r="L51" s="128">
        <v>72.7</v>
      </c>
      <c r="M51" s="129">
        <v>0.43603851444291614</v>
      </c>
      <c r="N51" s="129">
        <v>0.56396148555708392</v>
      </c>
      <c r="O51" s="130"/>
      <c r="P51" s="126" t="s">
        <v>84</v>
      </c>
      <c r="Q51" s="127">
        <v>26.9</v>
      </c>
      <c r="R51" s="127">
        <v>26.659999999999997</v>
      </c>
      <c r="S51" s="128">
        <v>53.559999999999995</v>
      </c>
      <c r="T51" s="129">
        <v>0.50224047796863336</v>
      </c>
      <c r="U51" s="129">
        <v>0.4977595220313667</v>
      </c>
      <c r="V51" s="130"/>
      <c r="W51" s="126" t="s">
        <v>84</v>
      </c>
      <c r="X51" s="127">
        <v>959.5100000000001</v>
      </c>
      <c r="Y51" s="127">
        <v>1288.286636842</v>
      </c>
      <c r="Z51" s="128">
        <v>2247.7966368420002</v>
      </c>
      <c r="AA51" s="129">
        <v>0.42686690791923493</v>
      </c>
      <c r="AB51" s="129">
        <v>0.57313309208076502</v>
      </c>
    </row>
    <row r="52" spans="2:28" customFormat="1" ht="15" customHeight="1" x14ac:dyDescent="0.2">
      <c r="B52" s="126" t="s">
        <v>85</v>
      </c>
      <c r="C52" s="127">
        <v>12.5</v>
      </c>
      <c r="D52" s="127">
        <v>29.76</v>
      </c>
      <c r="E52" s="128">
        <v>42.260000000000005</v>
      </c>
      <c r="F52" s="129">
        <v>0.29578797917652622</v>
      </c>
      <c r="G52" s="129">
        <v>0.70421202082347367</v>
      </c>
      <c r="H52" s="75"/>
      <c r="I52" s="126" t="s">
        <v>85</v>
      </c>
      <c r="J52" s="127">
        <v>31.8</v>
      </c>
      <c r="K52" s="127">
        <v>64.81</v>
      </c>
      <c r="L52" s="128">
        <v>96.61</v>
      </c>
      <c r="M52" s="129">
        <v>0.329158472207846</v>
      </c>
      <c r="N52" s="129">
        <v>0.670841527792154</v>
      </c>
      <c r="O52" s="130"/>
      <c r="P52" s="126" t="s">
        <v>85</v>
      </c>
      <c r="Q52" s="127">
        <v>18.919999999999998</v>
      </c>
      <c r="R52" s="127">
        <v>53.769999999999996</v>
      </c>
      <c r="S52" s="128">
        <v>72.69</v>
      </c>
      <c r="T52" s="129">
        <v>0.2602833952400605</v>
      </c>
      <c r="U52" s="129">
        <v>0.73971660475993939</v>
      </c>
      <c r="V52" s="130"/>
      <c r="W52" s="126" t="s">
        <v>85</v>
      </c>
      <c r="X52" s="127">
        <v>756.50999999999988</v>
      </c>
      <c r="Y52" s="127">
        <v>1415.6758368419996</v>
      </c>
      <c r="Z52" s="128">
        <v>2172.1858368419994</v>
      </c>
      <c r="AA52" s="129">
        <v>0.34827130679566576</v>
      </c>
      <c r="AB52" s="129">
        <v>0.65172869320433435</v>
      </c>
    </row>
    <row r="53" spans="2:28" customFormat="1" ht="15" customHeight="1" x14ac:dyDescent="0.2">
      <c r="B53" s="126" t="s">
        <v>86</v>
      </c>
      <c r="C53" s="127">
        <v>32.049999999999997</v>
      </c>
      <c r="D53" s="127">
        <v>72.55</v>
      </c>
      <c r="E53" s="128">
        <v>104.6</v>
      </c>
      <c r="F53" s="129">
        <v>0.30640535372848948</v>
      </c>
      <c r="G53" s="129">
        <v>0.69359464627151057</v>
      </c>
      <c r="H53" s="75"/>
      <c r="I53" s="126" t="s">
        <v>86</v>
      </c>
      <c r="J53" s="127">
        <v>38.730000000000004</v>
      </c>
      <c r="K53" s="127">
        <v>141.36000000000001</v>
      </c>
      <c r="L53" s="128">
        <v>180.09000000000003</v>
      </c>
      <c r="M53" s="129">
        <v>0.21505913709811758</v>
      </c>
      <c r="N53" s="129">
        <v>0.78494086290188236</v>
      </c>
      <c r="O53" s="130"/>
      <c r="P53" s="126" t="s">
        <v>86</v>
      </c>
      <c r="Q53" s="127">
        <v>28.52</v>
      </c>
      <c r="R53" s="127">
        <v>137.14000000000001</v>
      </c>
      <c r="S53" s="128">
        <v>165.66000000000003</v>
      </c>
      <c r="T53" s="129">
        <v>0.17215984546661833</v>
      </c>
      <c r="U53" s="129">
        <v>0.82784015453338156</v>
      </c>
      <c r="V53" s="130"/>
      <c r="W53" s="126" t="s">
        <v>86</v>
      </c>
      <c r="X53" s="127">
        <v>1449.5900000000001</v>
      </c>
      <c r="Y53" s="127">
        <v>3919.7357547360007</v>
      </c>
      <c r="Z53" s="128">
        <v>5369.3257547360008</v>
      </c>
      <c r="AA53" s="129">
        <v>0.26997616948857922</v>
      </c>
      <c r="AB53" s="129">
        <v>0.73002383051142072</v>
      </c>
    </row>
    <row r="54" spans="2:28" customFormat="1" ht="15" customHeight="1" x14ac:dyDescent="0.2">
      <c r="B54" s="126" t="s">
        <v>87</v>
      </c>
      <c r="C54" s="127">
        <v>56.010000000000005</v>
      </c>
      <c r="D54" s="127">
        <v>42.54</v>
      </c>
      <c r="E54" s="128">
        <v>98.550000000000011</v>
      </c>
      <c r="F54" s="129">
        <v>0.56834094368340937</v>
      </c>
      <c r="G54" s="129">
        <v>0.43165905631659052</v>
      </c>
      <c r="H54" s="75"/>
      <c r="I54" s="126" t="s">
        <v>87</v>
      </c>
      <c r="J54" s="127">
        <v>116.29</v>
      </c>
      <c r="K54" s="127">
        <v>78.08</v>
      </c>
      <c r="L54" s="128">
        <v>194.37</v>
      </c>
      <c r="M54" s="129">
        <v>0.59829191747697696</v>
      </c>
      <c r="N54" s="129">
        <v>0.40170808252302309</v>
      </c>
      <c r="O54" s="130"/>
      <c r="P54" s="126" t="s">
        <v>87</v>
      </c>
      <c r="Q54" s="127">
        <v>92.06</v>
      </c>
      <c r="R54" s="127">
        <v>10.83</v>
      </c>
      <c r="S54" s="128">
        <v>102.89</v>
      </c>
      <c r="T54" s="129">
        <v>0.8947419574302653</v>
      </c>
      <c r="U54" s="129">
        <v>0.10525804256973467</v>
      </c>
      <c r="V54" s="130"/>
      <c r="W54" s="126" t="s">
        <v>87</v>
      </c>
      <c r="X54" s="127">
        <v>2673.53</v>
      </c>
      <c r="Y54" s="127">
        <v>1345.48</v>
      </c>
      <c r="Z54" s="128">
        <v>4019.01</v>
      </c>
      <c r="AA54" s="129">
        <v>0.66522103702155511</v>
      </c>
      <c r="AB54" s="129">
        <v>0.33477896297844495</v>
      </c>
    </row>
    <row r="55" spans="2:28" customFormat="1" ht="15" customHeight="1" x14ac:dyDescent="0.2">
      <c r="B55" s="126" t="s">
        <v>88</v>
      </c>
      <c r="C55" s="127">
        <v>27.14</v>
      </c>
      <c r="D55" s="127">
        <v>19.57</v>
      </c>
      <c r="E55" s="128">
        <v>46.71</v>
      </c>
      <c r="F55" s="129">
        <v>0.58103189895097407</v>
      </c>
      <c r="G55" s="129">
        <v>0.41896810104902588</v>
      </c>
      <c r="H55" s="75"/>
      <c r="I55" s="126" t="s">
        <v>88</v>
      </c>
      <c r="J55" s="127">
        <v>93.59</v>
      </c>
      <c r="K55" s="127">
        <v>110.99000000000001</v>
      </c>
      <c r="L55" s="128">
        <v>204.58</v>
      </c>
      <c r="M55" s="129">
        <v>0.45747384886108122</v>
      </c>
      <c r="N55" s="129">
        <v>0.54252615113891878</v>
      </c>
      <c r="O55" s="130"/>
      <c r="P55" s="126" t="s">
        <v>88</v>
      </c>
      <c r="Q55" s="127">
        <v>47.27</v>
      </c>
      <c r="R55" s="127">
        <v>56.92</v>
      </c>
      <c r="S55" s="128">
        <v>104.19</v>
      </c>
      <c r="T55" s="129">
        <v>0.45369037335636819</v>
      </c>
      <c r="U55" s="129">
        <v>0.54630962664363181</v>
      </c>
      <c r="V55" s="130"/>
      <c r="W55" s="126" t="s">
        <v>88</v>
      </c>
      <c r="X55" s="127">
        <v>2454.3599366669996</v>
      </c>
      <c r="Y55" s="127">
        <v>2115.19</v>
      </c>
      <c r="Z55" s="128">
        <v>4569.5499366669992</v>
      </c>
      <c r="AA55" s="129">
        <v>0.53711196303441522</v>
      </c>
      <c r="AB55" s="129">
        <v>0.46288803696558489</v>
      </c>
    </row>
    <row r="56" spans="2:28" ht="25" customHeight="1" x14ac:dyDescent="0.2"/>
    <row r="57" spans="2:28" s="33" customFormat="1" ht="15" customHeight="1" x14ac:dyDescent="0.2">
      <c r="B57" s="232" t="s">
        <v>59</v>
      </c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</row>
    <row r="58" spans="2:28" s="33" customFormat="1" ht="15" customHeight="1" x14ac:dyDescent="0.2">
      <c r="B58" s="232" t="s">
        <v>60</v>
      </c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</row>
  </sheetData>
  <sheetProtection formatCells="0" formatColumns="0" formatRows="0" insertColumns="0" insertRows="0" insertHyperlinks="0" deleteColumns="0" deleteRows="0" sort="0" autoFilter="0" pivotTables="0"/>
  <mergeCells count="24">
    <mergeCell ref="B21:G21"/>
    <mergeCell ref="I21:N21"/>
    <mergeCell ref="P21:U21"/>
    <mergeCell ref="W21:AB21"/>
    <mergeCell ref="B12:G12"/>
    <mergeCell ref="I12:N12"/>
    <mergeCell ref="P12:U12"/>
    <mergeCell ref="W12:AB12"/>
    <mergeCell ref="B57:N57"/>
    <mergeCell ref="B58:N58"/>
    <mergeCell ref="G5:AB6"/>
    <mergeCell ref="G3:AB4"/>
    <mergeCell ref="B48:G48"/>
    <mergeCell ref="I48:N48"/>
    <mergeCell ref="P48:U48"/>
    <mergeCell ref="W48:AB48"/>
    <mergeCell ref="B30:G30"/>
    <mergeCell ref="I30:N30"/>
    <mergeCell ref="P30:U30"/>
    <mergeCell ref="W30:AB30"/>
    <mergeCell ref="B39:G39"/>
    <mergeCell ref="I39:N39"/>
    <mergeCell ref="P39:U39"/>
    <mergeCell ref="W39:AB39"/>
  </mergeCells>
  <pageMargins left="0.7" right="0.7" top="0.75" bottom="0.75" header="0.3" footer="0.3"/>
  <pageSetup paperSize="9" scale="55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38D50-C09C-46C8-AF59-B9D13EC108B9}">
  <sheetPr>
    <tabColor rgb="FFC92274"/>
    <pageSetUpPr fitToPage="1"/>
  </sheetPr>
  <dimension ref="A1:M25"/>
  <sheetViews>
    <sheetView showGridLines="0" zoomScaleNormal="100" workbookViewId="0">
      <selection sqref="A1:L1048576"/>
    </sheetView>
  </sheetViews>
  <sheetFormatPr baseColWidth="10" defaultColWidth="53.5" defaultRowHeight="13" x14ac:dyDescent="0.2"/>
  <cols>
    <col min="1" max="1" width="5.83203125" style="101" customWidth="1"/>
    <col min="2" max="4" width="12.83203125" style="101" customWidth="1"/>
    <col min="5" max="5" width="12.83203125" style="102" customWidth="1"/>
    <col min="6" max="6" width="11" style="102" bestFit="1" customWidth="1"/>
    <col min="7" max="7" width="11.1640625" style="103" bestFit="1" customWidth="1"/>
    <col min="8" max="8" width="12.1640625" style="103" customWidth="1"/>
    <col min="9" max="9" width="11" style="104" bestFit="1" customWidth="1"/>
    <col min="10" max="10" width="11.1640625" style="104" bestFit="1" customWidth="1"/>
    <col min="11" max="11" width="10.5" style="104" bestFit="1" customWidth="1"/>
    <col min="12" max="12" width="9.5" style="104" customWidth="1"/>
    <col min="13" max="13" width="10.5" style="4" bestFit="1" customWidth="1"/>
    <col min="14" max="220" width="53.5" style="4"/>
    <col min="221" max="221" width="27.5" style="4" bestFit="1" customWidth="1"/>
    <col min="222" max="233" width="12.5" style="4" bestFit="1" customWidth="1"/>
    <col min="234" max="476" width="53.5" style="4"/>
    <col min="477" max="477" width="27.5" style="4" bestFit="1" customWidth="1"/>
    <col min="478" max="489" width="12.5" style="4" bestFit="1" customWidth="1"/>
    <col min="490" max="732" width="53.5" style="4"/>
    <col min="733" max="733" width="27.5" style="4" bestFit="1" customWidth="1"/>
    <col min="734" max="745" width="12.5" style="4" bestFit="1" customWidth="1"/>
    <col min="746" max="988" width="53.5" style="4"/>
    <col min="989" max="989" width="27.5" style="4" bestFit="1" customWidth="1"/>
    <col min="990" max="1001" width="12.5" style="4" bestFit="1" customWidth="1"/>
    <col min="1002" max="1244" width="53.5" style="4"/>
    <col min="1245" max="1245" width="27.5" style="4" bestFit="1" customWidth="1"/>
    <col min="1246" max="1257" width="12.5" style="4" bestFit="1" customWidth="1"/>
    <col min="1258" max="1500" width="53.5" style="4"/>
    <col min="1501" max="1501" width="27.5" style="4" bestFit="1" customWidth="1"/>
    <col min="1502" max="1513" width="12.5" style="4" bestFit="1" customWidth="1"/>
    <col min="1514" max="1756" width="53.5" style="4"/>
    <col min="1757" max="1757" width="27.5" style="4" bestFit="1" customWidth="1"/>
    <col min="1758" max="1769" width="12.5" style="4" bestFit="1" customWidth="1"/>
    <col min="1770" max="2012" width="53.5" style="4"/>
    <col min="2013" max="2013" width="27.5" style="4" bestFit="1" customWidth="1"/>
    <col min="2014" max="2025" width="12.5" style="4" bestFit="1" customWidth="1"/>
    <col min="2026" max="2268" width="53.5" style="4"/>
    <col min="2269" max="2269" width="27.5" style="4" bestFit="1" customWidth="1"/>
    <col min="2270" max="2281" width="12.5" style="4" bestFit="1" customWidth="1"/>
    <col min="2282" max="2524" width="53.5" style="4"/>
    <col min="2525" max="2525" width="27.5" style="4" bestFit="1" customWidth="1"/>
    <col min="2526" max="2537" width="12.5" style="4" bestFit="1" customWidth="1"/>
    <col min="2538" max="2780" width="53.5" style="4"/>
    <col min="2781" max="2781" width="27.5" style="4" bestFit="1" customWidth="1"/>
    <col min="2782" max="2793" width="12.5" style="4" bestFit="1" customWidth="1"/>
    <col min="2794" max="3036" width="53.5" style="4"/>
    <col min="3037" max="3037" width="27.5" style="4" bestFit="1" customWidth="1"/>
    <col min="3038" max="3049" width="12.5" style="4" bestFit="1" customWidth="1"/>
    <col min="3050" max="3292" width="53.5" style="4"/>
    <col min="3293" max="3293" width="27.5" style="4" bestFit="1" customWidth="1"/>
    <col min="3294" max="3305" width="12.5" style="4" bestFit="1" customWidth="1"/>
    <col min="3306" max="3548" width="53.5" style="4"/>
    <col min="3549" max="3549" width="27.5" style="4" bestFit="1" customWidth="1"/>
    <col min="3550" max="3561" width="12.5" style="4" bestFit="1" customWidth="1"/>
    <col min="3562" max="3804" width="53.5" style="4"/>
    <col min="3805" max="3805" width="27.5" style="4" bestFit="1" customWidth="1"/>
    <col min="3806" max="3817" width="12.5" style="4" bestFit="1" customWidth="1"/>
    <col min="3818" max="4060" width="53.5" style="4"/>
    <col min="4061" max="4061" width="27.5" style="4" bestFit="1" customWidth="1"/>
    <col min="4062" max="4073" width="12.5" style="4" bestFit="1" customWidth="1"/>
    <col min="4074" max="4316" width="53.5" style="4"/>
    <col min="4317" max="4317" width="27.5" style="4" bestFit="1" customWidth="1"/>
    <col min="4318" max="4329" width="12.5" style="4" bestFit="1" customWidth="1"/>
    <col min="4330" max="4572" width="53.5" style="4"/>
    <col min="4573" max="4573" width="27.5" style="4" bestFit="1" customWidth="1"/>
    <col min="4574" max="4585" width="12.5" style="4" bestFit="1" customWidth="1"/>
    <col min="4586" max="4828" width="53.5" style="4"/>
    <col min="4829" max="4829" width="27.5" style="4" bestFit="1" customWidth="1"/>
    <col min="4830" max="4841" width="12.5" style="4" bestFit="1" customWidth="1"/>
    <col min="4842" max="5084" width="53.5" style="4"/>
    <col min="5085" max="5085" width="27.5" style="4" bestFit="1" customWidth="1"/>
    <col min="5086" max="5097" width="12.5" style="4" bestFit="1" customWidth="1"/>
    <col min="5098" max="5340" width="53.5" style="4"/>
    <col min="5341" max="5341" width="27.5" style="4" bestFit="1" customWidth="1"/>
    <col min="5342" max="5353" width="12.5" style="4" bestFit="1" customWidth="1"/>
    <col min="5354" max="5596" width="53.5" style="4"/>
    <col min="5597" max="5597" width="27.5" style="4" bestFit="1" customWidth="1"/>
    <col min="5598" max="5609" width="12.5" style="4" bestFit="1" customWidth="1"/>
    <col min="5610" max="5852" width="53.5" style="4"/>
    <col min="5853" max="5853" width="27.5" style="4" bestFit="1" customWidth="1"/>
    <col min="5854" max="5865" width="12.5" style="4" bestFit="1" customWidth="1"/>
    <col min="5866" max="6108" width="53.5" style="4"/>
    <col min="6109" max="6109" width="27.5" style="4" bestFit="1" customWidth="1"/>
    <col min="6110" max="6121" width="12.5" style="4" bestFit="1" customWidth="1"/>
    <col min="6122" max="6364" width="53.5" style="4"/>
    <col min="6365" max="6365" width="27.5" style="4" bestFit="1" customWidth="1"/>
    <col min="6366" max="6377" width="12.5" style="4" bestFit="1" customWidth="1"/>
    <col min="6378" max="6620" width="53.5" style="4"/>
    <col min="6621" max="6621" width="27.5" style="4" bestFit="1" customWidth="1"/>
    <col min="6622" max="6633" width="12.5" style="4" bestFit="1" customWidth="1"/>
    <col min="6634" max="6876" width="53.5" style="4"/>
    <col min="6877" max="6877" width="27.5" style="4" bestFit="1" customWidth="1"/>
    <col min="6878" max="6889" width="12.5" style="4" bestFit="1" customWidth="1"/>
    <col min="6890" max="7132" width="53.5" style="4"/>
    <col min="7133" max="7133" width="27.5" style="4" bestFit="1" customWidth="1"/>
    <col min="7134" max="7145" width="12.5" style="4" bestFit="1" customWidth="1"/>
    <col min="7146" max="7388" width="53.5" style="4"/>
    <col min="7389" max="7389" width="27.5" style="4" bestFit="1" customWidth="1"/>
    <col min="7390" max="7401" width="12.5" style="4" bestFit="1" customWidth="1"/>
    <col min="7402" max="7644" width="53.5" style="4"/>
    <col min="7645" max="7645" width="27.5" style="4" bestFit="1" customWidth="1"/>
    <col min="7646" max="7657" width="12.5" style="4" bestFit="1" customWidth="1"/>
    <col min="7658" max="7900" width="53.5" style="4"/>
    <col min="7901" max="7901" width="27.5" style="4" bestFit="1" customWidth="1"/>
    <col min="7902" max="7913" width="12.5" style="4" bestFit="1" customWidth="1"/>
    <col min="7914" max="8156" width="53.5" style="4"/>
    <col min="8157" max="8157" width="27.5" style="4" bestFit="1" customWidth="1"/>
    <col min="8158" max="8169" width="12.5" style="4" bestFit="1" customWidth="1"/>
    <col min="8170" max="8412" width="53.5" style="4"/>
    <col min="8413" max="8413" width="27.5" style="4" bestFit="1" customWidth="1"/>
    <col min="8414" max="8425" width="12.5" style="4" bestFit="1" customWidth="1"/>
    <col min="8426" max="8668" width="53.5" style="4"/>
    <col min="8669" max="8669" width="27.5" style="4" bestFit="1" customWidth="1"/>
    <col min="8670" max="8681" width="12.5" style="4" bestFit="1" customWidth="1"/>
    <col min="8682" max="8924" width="53.5" style="4"/>
    <col min="8925" max="8925" width="27.5" style="4" bestFit="1" customWidth="1"/>
    <col min="8926" max="8937" width="12.5" style="4" bestFit="1" customWidth="1"/>
    <col min="8938" max="9180" width="53.5" style="4"/>
    <col min="9181" max="9181" width="27.5" style="4" bestFit="1" customWidth="1"/>
    <col min="9182" max="9193" width="12.5" style="4" bestFit="1" customWidth="1"/>
    <col min="9194" max="9436" width="53.5" style="4"/>
    <col min="9437" max="9437" width="27.5" style="4" bestFit="1" customWidth="1"/>
    <col min="9438" max="9449" width="12.5" style="4" bestFit="1" customWidth="1"/>
    <col min="9450" max="9692" width="53.5" style="4"/>
    <col min="9693" max="9693" width="27.5" style="4" bestFit="1" customWidth="1"/>
    <col min="9694" max="9705" width="12.5" style="4" bestFit="1" customWidth="1"/>
    <col min="9706" max="9948" width="53.5" style="4"/>
    <col min="9949" max="9949" width="27.5" style="4" bestFit="1" customWidth="1"/>
    <col min="9950" max="9961" width="12.5" style="4" bestFit="1" customWidth="1"/>
    <col min="9962" max="10204" width="53.5" style="4"/>
    <col min="10205" max="10205" width="27.5" style="4" bestFit="1" customWidth="1"/>
    <col min="10206" max="10217" width="12.5" style="4" bestFit="1" customWidth="1"/>
    <col min="10218" max="10460" width="53.5" style="4"/>
    <col min="10461" max="10461" width="27.5" style="4" bestFit="1" customWidth="1"/>
    <col min="10462" max="10473" width="12.5" style="4" bestFit="1" customWidth="1"/>
    <col min="10474" max="10716" width="53.5" style="4"/>
    <col min="10717" max="10717" width="27.5" style="4" bestFit="1" customWidth="1"/>
    <col min="10718" max="10729" width="12.5" style="4" bestFit="1" customWidth="1"/>
    <col min="10730" max="10972" width="53.5" style="4"/>
    <col min="10973" max="10973" width="27.5" style="4" bestFit="1" customWidth="1"/>
    <col min="10974" max="10985" width="12.5" style="4" bestFit="1" customWidth="1"/>
    <col min="10986" max="11228" width="53.5" style="4"/>
    <col min="11229" max="11229" width="27.5" style="4" bestFit="1" customWidth="1"/>
    <col min="11230" max="11241" width="12.5" style="4" bestFit="1" customWidth="1"/>
    <col min="11242" max="11484" width="53.5" style="4"/>
    <col min="11485" max="11485" width="27.5" style="4" bestFit="1" customWidth="1"/>
    <col min="11486" max="11497" width="12.5" style="4" bestFit="1" customWidth="1"/>
    <col min="11498" max="11740" width="53.5" style="4"/>
    <col min="11741" max="11741" width="27.5" style="4" bestFit="1" customWidth="1"/>
    <col min="11742" max="11753" width="12.5" style="4" bestFit="1" customWidth="1"/>
    <col min="11754" max="11996" width="53.5" style="4"/>
    <col min="11997" max="11997" width="27.5" style="4" bestFit="1" customWidth="1"/>
    <col min="11998" max="12009" width="12.5" style="4" bestFit="1" customWidth="1"/>
    <col min="12010" max="12252" width="53.5" style="4"/>
    <col min="12253" max="12253" width="27.5" style="4" bestFit="1" customWidth="1"/>
    <col min="12254" max="12265" width="12.5" style="4" bestFit="1" customWidth="1"/>
    <col min="12266" max="12508" width="53.5" style="4"/>
    <col min="12509" max="12509" width="27.5" style="4" bestFit="1" customWidth="1"/>
    <col min="12510" max="12521" width="12.5" style="4" bestFit="1" customWidth="1"/>
    <col min="12522" max="12764" width="53.5" style="4"/>
    <col min="12765" max="12765" width="27.5" style="4" bestFit="1" customWidth="1"/>
    <col min="12766" max="12777" width="12.5" style="4" bestFit="1" customWidth="1"/>
    <col min="12778" max="13020" width="53.5" style="4"/>
    <col min="13021" max="13021" width="27.5" style="4" bestFit="1" customWidth="1"/>
    <col min="13022" max="13033" width="12.5" style="4" bestFit="1" customWidth="1"/>
    <col min="13034" max="13276" width="53.5" style="4"/>
    <col min="13277" max="13277" width="27.5" style="4" bestFit="1" customWidth="1"/>
    <col min="13278" max="13289" width="12.5" style="4" bestFit="1" customWidth="1"/>
    <col min="13290" max="13532" width="53.5" style="4"/>
    <col min="13533" max="13533" width="27.5" style="4" bestFit="1" customWidth="1"/>
    <col min="13534" max="13545" width="12.5" style="4" bestFit="1" customWidth="1"/>
    <col min="13546" max="13788" width="53.5" style="4"/>
    <col min="13789" max="13789" width="27.5" style="4" bestFit="1" customWidth="1"/>
    <col min="13790" max="13801" width="12.5" style="4" bestFit="1" customWidth="1"/>
    <col min="13802" max="14044" width="53.5" style="4"/>
    <col min="14045" max="14045" width="27.5" style="4" bestFit="1" customWidth="1"/>
    <col min="14046" max="14057" width="12.5" style="4" bestFit="1" customWidth="1"/>
    <col min="14058" max="14300" width="53.5" style="4"/>
    <col min="14301" max="14301" width="27.5" style="4" bestFit="1" customWidth="1"/>
    <col min="14302" max="14313" width="12.5" style="4" bestFit="1" customWidth="1"/>
    <col min="14314" max="14556" width="53.5" style="4"/>
    <col min="14557" max="14557" width="27.5" style="4" bestFit="1" customWidth="1"/>
    <col min="14558" max="14569" width="12.5" style="4" bestFit="1" customWidth="1"/>
    <col min="14570" max="14812" width="53.5" style="4"/>
    <col min="14813" max="14813" width="27.5" style="4" bestFit="1" customWidth="1"/>
    <col min="14814" max="14825" width="12.5" style="4" bestFit="1" customWidth="1"/>
    <col min="14826" max="15068" width="53.5" style="4"/>
    <col min="15069" max="15069" width="27.5" style="4" bestFit="1" customWidth="1"/>
    <col min="15070" max="15081" width="12.5" style="4" bestFit="1" customWidth="1"/>
    <col min="15082" max="15324" width="53.5" style="4"/>
    <col min="15325" max="15325" width="27.5" style="4" bestFit="1" customWidth="1"/>
    <col min="15326" max="15337" width="12.5" style="4" bestFit="1" customWidth="1"/>
    <col min="15338" max="15580" width="53.5" style="4"/>
    <col min="15581" max="15581" width="27.5" style="4" bestFit="1" customWidth="1"/>
    <col min="15582" max="15593" width="12.5" style="4" bestFit="1" customWidth="1"/>
    <col min="15594" max="15836" width="53.5" style="4"/>
    <col min="15837" max="15837" width="27.5" style="4" bestFit="1" customWidth="1"/>
    <col min="15838" max="15849" width="12.5" style="4" bestFit="1" customWidth="1"/>
    <col min="15850" max="16092" width="53.5" style="4"/>
    <col min="16093" max="16093" width="27.5" style="4" bestFit="1" customWidth="1"/>
    <col min="16094" max="16105" width="12.5" style="4" bestFit="1" customWidth="1"/>
    <col min="16106" max="16384" width="53.5" style="4"/>
  </cols>
  <sheetData>
    <row r="1" spans="1:13" ht="15" customHeight="1" x14ac:dyDescent="0.2"/>
    <row r="2" spans="1:13" ht="15" customHeight="1" x14ac:dyDescent="0.2"/>
    <row r="3" spans="1:13" ht="15" customHeight="1" x14ac:dyDescent="0.2">
      <c r="E3" s="217" t="s">
        <v>143</v>
      </c>
      <c r="F3" s="218"/>
      <c r="G3" s="218"/>
      <c r="H3" s="218"/>
      <c r="I3" s="218"/>
      <c r="J3" s="218"/>
      <c r="K3" s="218"/>
      <c r="L3" s="219"/>
    </row>
    <row r="4" spans="1:13" ht="15" customHeight="1" x14ac:dyDescent="0.2">
      <c r="E4" s="211"/>
      <c r="F4" s="212"/>
      <c r="G4" s="212"/>
      <c r="H4" s="212"/>
      <c r="I4" s="212"/>
      <c r="J4" s="212"/>
      <c r="K4" s="212"/>
      <c r="L4" s="213"/>
    </row>
    <row r="5" spans="1:13" ht="15" customHeight="1" x14ac:dyDescent="0.2">
      <c r="B5" s="105"/>
      <c r="C5" s="105"/>
      <c r="E5" s="211" t="s">
        <v>144</v>
      </c>
      <c r="F5" s="212"/>
      <c r="G5" s="212"/>
      <c r="H5" s="212"/>
      <c r="I5" s="212"/>
      <c r="J5" s="212"/>
      <c r="K5" s="212"/>
      <c r="L5" s="213"/>
    </row>
    <row r="6" spans="1:13" ht="15" customHeight="1" x14ac:dyDescent="0.2">
      <c r="B6" s="105"/>
      <c r="C6" s="105"/>
      <c r="E6" s="214"/>
      <c r="F6" s="215"/>
      <c r="G6" s="215"/>
      <c r="H6" s="215"/>
      <c r="I6" s="215"/>
      <c r="J6" s="215"/>
      <c r="K6" s="215"/>
      <c r="L6" s="216"/>
    </row>
    <row r="7" spans="1:13" ht="15" customHeight="1" x14ac:dyDescent="0.2"/>
    <row r="8" spans="1:13" ht="15" customHeight="1" x14ac:dyDescent="0.2"/>
    <row r="9" spans="1:13" s="14" customFormat="1" ht="15" customHeight="1" x14ac:dyDescent="0.2">
      <c r="A9" s="106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</row>
    <row r="10" spans="1:13" s="14" customFormat="1" ht="25" customHeight="1" x14ac:dyDescent="0.2">
      <c r="A10" s="106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</row>
    <row r="11" spans="1:13" s="14" customFormat="1" ht="17" x14ac:dyDescent="0.2">
      <c r="A11" s="106"/>
      <c r="B11" s="17"/>
      <c r="C11" s="17"/>
      <c r="D11" s="17"/>
      <c r="E11" s="45" t="s">
        <v>145</v>
      </c>
      <c r="F11" s="45" t="s">
        <v>146</v>
      </c>
      <c r="G11" s="45" t="s">
        <v>147</v>
      </c>
      <c r="H11" s="55" t="s">
        <v>148</v>
      </c>
      <c r="I11" s="45" t="s">
        <v>146</v>
      </c>
      <c r="J11" s="45" t="s">
        <v>147</v>
      </c>
      <c r="K11" s="17"/>
      <c r="L11" s="17"/>
      <c r="M11" s="17"/>
    </row>
    <row r="12" spans="1:13" s="14" customFormat="1" ht="17" x14ac:dyDescent="0.2">
      <c r="A12" s="106"/>
      <c r="B12" s="17"/>
      <c r="C12" s="17"/>
      <c r="D12" s="17"/>
      <c r="E12" s="46" t="s">
        <v>149</v>
      </c>
      <c r="F12" s="46" t="s">
        <v>136</v>
      </c>
      <c r="G12" s="46" t="s">
        <v>133</v>
      </c>
      <c r="H12" s="56" t="s">
        <v>38</v>
      </c>
      <c r="I12" s="46" t="s">
        <v>136</v>
      </c>
      <c r="J12" s="46" t="s">
        <v>133</v>
      </c>
      <c r="K12" s="17"/>
      <c r="L12" s="17"/>
      <c r="M12" s="17"/>
    </row>
    <row r="13" spans="1:13" s="3" customFormat="1" x14ac:dyDescent="0.2">
      <c r="A13" s="69"/>
      <c r="B13" s="107"/>
      <c r="C13" s="107"/>
      <c r="D13" s="69"/>
      <c r="E13" s="108" t="s">
        <v>150</v>
      </c>
      <c r="F13" s="109">
        <v>12</v>
      </c>
      <c r="G13" s="109">
        <v>7</v>
      </c>
      <c r="H13" s="110">
        <v>19</v>
      </c>
      <c r="I13" s="73">
        <v>0.63157894736842102</v>
      </c>
      <c r="J13" s="73">
        <v>0.36842105263157893</v>
      </c>
      <c r="K13" s="70"/>
      <c r="L13" s="70"/>
    </row>
    <row r="14" spans="1:13" s="18" customFormat="1" x14ac:dyDescent="0.2">
      <c r="A14" s="111"/>
      <c r="B14" s="111"/>
      <c r="C14" s="111"/>
      <c r="D14" s="111"/>
      <c r="E14" s="108" t="s">
        <v>151</v>
      </c>
      <c r="F14" s="109">
        <v>16</v>
      </c>
      <c r="G14" s="109">
        <v>5</v>
      </c>
      <c r="H14" s="110">
        <v>21</v>
      </c>
      <c r="I14" s="73">
        <v>0.76190476190476186</v>
      </c>
      <c r="J14" s="73">
        <v>0.23809523809523808</v>
      </c>
      <c r="K14" s="111"/>
      <c r="L14" s="111"/>
    </row>
    <row r="15" spans="1:13" s="3" customFormat="1" ht="15" customHeight="1" x14ac:dyDescent="0.2">
      <c r="A15" s="70"/>
      <c r="B15" s="70"/>
      <c r="C15" s="70"/>
      <c r="D15" s="70"/>
      <c r="E15" s="108" t="s">
        <v>152</v>
      </c>
      <c r="F15" s="109">
        <v>5</v>
      </c>
      <c r="G15" s="109">
        <v>6</v>
      </c>
      <c r="H15" s="110">
        <v>11</v>
      </c>
      <c r="I15" s="73">
        <v>0.45454545454545453</v>
      </c>
      <c r="J15" s="73">
        <v>0.54545454545454541</v>
      </c>
      <c r="K15" s="70"/>
      <c r="L15" s="70"/>
    </row>
    <row r="16" spans="1:13" s="3" customFormat="1" ht="15" customHeight="1" x14ac:dyDescent="0.2">
      <c r="A16" s="70"/>
      <c r="B16" s="70"/>
      <c r="C16" s="70"/>
      <c r="D16" s="70"/>
      <c r="E16" s="108" t="s">
        <v>153</v>
      </c>
      <c r="F16" s="109">
        <v>14</v>
      </c>
      <c r="G16" s="109">
        <v>12</v>
      </c>
      <c r="H16" s="110">
        <v>26</v>
      </c>
      <c r="I16" s="73">
        <v>0.53846153846153844</v>
      </c>
      <c r="J16" s="73">
        <v>0.46153846153846156</v>
      </c>
      <c r="K16" s="70"/>
      <c r="L16" s="70"/>
    </row>
    <row r="17" spans="1:12" s="3" customFormat="1" ht="15" customHeight="1" x14ac:dyDescent="0.2">
      <c r="A17" s="70"/>
      <c r="B17" s="70"/>
      <c r="C17" s="70"/>
      <c r="D17" s="70"/>
      <c r="E17" s="108" t="s">
        <v>154</v>
      </c>
      <c r="F17" s="109">
        <v>43.8</v>
      </c>
      <c r="G17" s="109">
        <v>47.9</v>
      </c>
      <c r="H17" s="110">
        <v>91.699999999999989</v>
      </c>
      <c r="I17" s="73">
        <v>0.47764449291166849</v>
      </c>
      <c r="J17" s="73">
        <v>0.52235550708833156</v>
      </c>
      <c r="K17" s="70"/>
      <c r="L17" s="70"/>
    </row>
    <row r="18" spans="1:12" s="3" customFormat="1" ht="15" customHeight="1" x14ac:dyDescent="0.2">
      <c r="A18" s="70"/>
      <c r="B18" s="70"/>
      <c r="C18" s="70"/>
      <c r="D18" s="70"/>
      <c r="E18" s="108" t="s">
        <v>155</v>
      </c>
      <c r="F18" s="109">
        <v>58.17</v>
      </c>
      <c r="G18" s="109">
        <v>66</v>
      </c>
      <c r="H18" s="110">
        <v>124.17</v>
      </c>
      <c r="I18" s="73">
        <v>0.46847064508335345</v>
      </c>
      <c r="J18" s="73">
        <v>0.53152935491664655</v>
      </c>
      <c r="K18" s="70"/>
      <c r="L18" s="70"/>
    </row>
    <row r="19" spans="1:12" s="3" customFormat="1" ht="15" customHeight="1" x14ac:dyDescent="0.2">
      <c r="A19" s="70"/>
      <c r="B19" s="70"/>
      <c r="C19" s="70"/>
      <c r="D19" s="70"/>
      <c r="E19" s="108" t="s">
        <v>156</v>
      </c>
      <c r="F19" s="109">
        <v>60.2</v>
      </c>
      <c r="G19" s="109">
        <v>74.300000000000011</v>
      </c>
      <c r="H19" s="110">
        <v>134.5</v>
      </c>
      <c r="I19" s="73">
        <v>0.44758364312267662</v>
      </c>
      <c r="J19" s="73">
        <v>0.55241635687732349</v>
      </c>
      <c r="K19" s="70"/>
      <c r="L19" s="70"/>
    </row>
    <row r="20" spans="1:12" s="3" customFormat="1" ht="15" customHeight="1" x14ac:dyDescent="0.2">
      <c r="A20" s="70"/>
      <c r="B20" s="70"/>
      <c r="C20" s="70"/>
      <c r="D20" s="70"/>
      <c r="E20" s="108" t="s">
        <v>157</v>
      </c>
      <c r="F20" s="109">
        <v>209.17000000000002</v>
      </c>
      <c r="G20" s="109">
        <v>218.20000000000002</v>
      </c>
      <c r="H20" s="110">
        <v>427.37</v>
      </c>
      <c r="I20" s="73">
        <v>0.48943538385941926</v>
      </c>
      <c r="J20" s="73">
        <v>0.5105646161405808</v>
      </c>
      <c r="K20" s="70"/>
      <c r="L20" s="70"/>
    </row>
    <row r="21" spans="1:12" s="3" customFormat="1" ht="15" customHeight="1" x14ac:dyDescent="0.2">
      <c r="A21" s="70"/>
      <c r="B21" s="70"/>
      <c r="C21" s="70"/>
      <c r="D21" s="70"/>
      <c r="E21" s="13"/>
      <c r="F21" s="2"/>
      <c r="G21" s="2"/>
      <c r="H21" s="101"/>
      <c r="I21" s="102"/>
      <c r="J21" s="102"/>
      <c r="K21" s="70"/>
      <c r="L21" s="70"/>
    </row>
    <row r="22" spans="1:12" s="3" customFormat="1" ht="15" customHeight="1" x14ac:dyDescent="0.2">
      <c r="A22" s="70"/>
      <c r="B22" s="70"/>
      <c r="C22" s="70"/>
      <c r="D22" s="70"/>
      <c r="E22" s="76" t="s">
        <v>59</v>
      </c>
      <c r="F22" s="76"/>
      <c r="G22" s="76"/>
      <c r="H22" s="76"/>
      <c r="I22" s="76"/>
      <c r="J22" s="76"/>
      <c r="K22" s="70"/>
      <c r="L22" s="70"/>
    </row>
    <row r="23" spans="1:12" ht="15" customHeight="1" x14ac:dyDescent="0.2">
      <c r="E23" s="77" t="s">
        <v>60</v>
      </c>
      <c r="F23" s="112"/>
      <c r="G23" s="112"/>
      <c r="H23" s="112"/>
      <c r="I23" s="113"/>
      <c r="J23" s="113"/>
    </row>
    <row r="24" spans="1:12" s="33" customFormat="1" x14ac:dyDescent="0.2">
      <c r="A24" s="114"/>
      <c r="B24" s="114"/>
      <c r="C24" s="114"/>
      <c r="D24" s="114"/>
      <c r="E24" s="114"/>
      <c r="F24" s="114"/>
      <c r="G24" s="115"/>
      <c r="H24" s="115"/>
      <c r="I24" s="114"/>
      <c r="J24" s="114"/>
      <c r="K24" s="114"/>
      <c r="L24" s="114"/>
    </row>
    <row r="25" spans="1:12" s="33" customFormat="1" x14ac:dyDescent="0.2">
      <c r="A25" s="114"/>
      <c r="B25" s="114"/>
      <c r="C25" s="114"/>
      <c r="D25" s="114"/>
      <c r="E25" s="114"/>
      <c r="F25" s="114"/>
      <c r="G25" s="115"/>
      <c r="H25" s="115"/>
      <c r="I25" s="114"/>
      <c r="J25" s="114"/>
      <c r="K25" s="114"/>
      <c r="L25" s="114"/>
    </row>
  </sheetData>
  <sheetProtection formatCells="0" formatColumns="0" formatRows="0" insertColumns="0" insertRows="0" insertHyperlinks="0" deleteColumns="0" deleteRows="0" sort="0" autoFilter="0" pivotTables="0"/>
  <mergeCells count="2">
    <mergeCell ref="E3:L4"/>
    <mergeCell ref="E5:L6"/>
  </mergeCells>
  <pageMargins left="0.7" right="0.7" top="0.75" bottom="0.75" header="0.3" footer="0.3"/>
  <pageSetup paperSize="9" scale="8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0F10E-C3EF-464B-B824-7E3B00B6CFA6}">
  <sheetPr>
    <tabColor rgb="FFC92274"/>
    <pageSetUpPr fitToPage="1"/>
  </sheetPr>
  <dimension ref="B1:O43"/>
  <sheetViews>
    <sheetView zoomScale="45" zoomScaleNormal="45" workbookViewId="0">
      <selection activeCell="H14" sqref="H14:I14"/>
    </sheetView>
  </sheetViews>
  <sheetFormatPr baseColWidth="10" defaultColWidth="11.5" defaultRowHeight="15" x14ac:dyDescent="0.2"/>
  <cols>
    <col min="1" max="1" width="5.83203125" customWidth="1"/>
    <col min="2" max="2" width="65.5" style="19" bestFit="1" customWidth="1"/>
    <col min="3" max="3" width="21.6640625" style="12" bestFit="1" customWidth="1"/>
    <col min="4" max="4" width="22.6640625" style="12" bestFit="1" customWidth="1"/>
    <col min="5" max="5" width="4.5" style="12" customWidth="1"/>
    <col min="6" max="6" width="15" bestFit="1" customWidth="1"/>
    <col min="7" max="7" width="21.5" bestFit="1" customWidth="1"/>
    <col min="8" max="8" width="17.83203125" bestFit="1" customWidth="1"/>
    <col min="9" max="9" width="23.5" bestFit="1" customWidth="1"/>
    <col min="10" max="10" width="4.5" customWidth="1"/>
    <col min="11" max="11" width="15.5" style="12" bestFit="1" customWidth="1"/>
    <col min="12" max="12" width="18.6640625" style="12" bestFit="1" customWidth="1"/>
    <col min="13" max="13" width="21.5" style="12" bestFit="1" customWidth="1"/>
    <col min="14" max="14" width="24.33203125" style="12" bestFit="1" customWidth="1"/>
    <col min="15" max="15" width="17.1640625" style="12" customWidth="1"/>
    <col min="16" max="16" width="4.5" customWidth="1"/>
  </cols>
  <sheetData>
    <row r="1" spans="2:15" ht="15" customHeight="1" x14ac:dyDescent="0.2"/>
    <row r="2" spans="2:15" ht="15" customHeight="1" x14ac:dyDescent="0.2"/>
    <row r="3" spans="2:15" ht="15" customHeight="1" x14ac:dyDescent="0.2">
      <c r="C3" s="233" t="s">
        <v>158</v>
      </c>
      <c r="D3" s="234"/>
      <c r="E3" s="234"/>
      <c r="F3" s="234"/>
      <c r="G3" s="234"/>
      <c r="H3" s="234"/>
      <c r="I3" s="235"/>
      <c r="J3" s="78"/>
      <c r="L3" s="3"/>
      <c r="M3" s="3"/>
      <c r="N3" s="3"/>
    </row>
    <row r="4" spans="2:15" ht="15" customHeight="1" x14ac:dyDescent="0.2">
      <c r="C4" s="236"/>
      <c r="D4" s="237"/>
      <c r="E4" s="237"/>
      <c r="F4" s="237"/>
      <c r="G4" s="237"/>
      <c r="H4" s="237"/>
      <c r="I4" s="238"/>
      <c r="J4" s="78"/>
    </row>
    <row r="5" spans="2:15" ht="15" customHeight="1" x14ac:dyDescent="0.2">
      <c r="C5" s="236" t="s">
        <v>159</v>
      </c>
      <c r="D5" s="237"/>
      <c r="E5" s="237"/>
      <c r="F5" s="237"/>
      <c r="G5" s="237"/>
      <c r="H5" s="237"/>
      <c r="I5" s="238"/>
      <c r="J5" s="78"/>
    </row>
    <row r="6" spans="2:15" ht="15" customHeight="1" x14ac:dyDescent="0.2">
      <c r="C6" s="239"/>
      <c r="D6" s="240"/>
      <c r="E6" s="240"/>
      <c r="F6" s="240"/>
      <c r="G6" s="240"/>
      <c r="H6" s="240"/>
      <c r="I6" s="241"/>
      <c r="J6" s="78"/>
    </row>
    <row r="7" spans="2:15" ht="15" customHeight="1" x14ac:dyDescent="0.2"/>
    <row r="8" spans="2:15" ht="15" customHeight="1" x14ac:dyDescent="0.2"/>
    <row r="9" spans="2:15" ht="15" customHeight="1" x14ac:dyDescent="0.2"/>
    <row r="10" spans="2:15" ht="25" customHeight="1" x14ac:dyDescent="0.2"/>
    <row r="11" spans="2:15" x14ac:dyDescent="0.2">
      <c r="E11" s="79"/>
      <c r="F11" s="242" t="s">
        <v>160</v>
      </c>
      <c r="G11" s="249"/>
      <c r="H11" s="249"/>
      <c r="I11" s="243"/>
      <c r="J11" s="80"/>
      <c r="K11" s="242" t="s">
        <v>161</v>
      </c>
      <c r="L11" s="249"/>
      <c r="M11" s="249"/>
      <c r="N11" s="243"/>
    </row>
    <row r="12" spans="2:15" x14ac:dyDescent="0.2">
      <c r="E12" s="79"/>
      <c r="F12" s="244" t="s">
        <v>162</v>
      </c>
      <c r="G12" s="245"/>
      <c r="H12" s="245"/>
      <c r="I12" s="246"/>
      <c r="J12" s="80"/>
      <c r="K12" s="244" t="s">
        <v>163</v>
      </c>
      <c r="L12" s="245"/>
      <c r="M12" s="245"/>
      <c r="N12" s="246"/>
    </row>
    <row r="13" spans="2:15" x14ac:dyDescent="0.2">
      <c r="C13" s="242" t="s">
        <v>164</v>
      </c>
      <c r="D13" s="243"/>
      <c r="F13" s="250" t="s">
        <v>165</v>
      </c>
      <c r="G13" s="251"/>
      <c r="H13" s="250" t="s">
        <v>166</v>
      </c>
      <c r="I13" s="251"/>
      <c r="J13" s="80"/>
      <c r="K13" s="247" t="s">
        <v>167</v>
      </c>
      <c r="L13" s="248"/>
      <c r="M13" s="247" t="s">
        <v>168</v>
      </c>
      <c r="N13" s="248"/>
    </row>
    <row r="14" spans="2:15" x14ac:dyDescent="0.2">
      <c r="C14" s="244" t="s">
        <v>169</v>
      </c>
      <c r="D14" s="246"/>
      <c r="F14" s="252" t="s">
        <v>76</v>
      </c>
      <c r="G14" s="253"/>
      <c r="H14" s="252" t="s">
        <v>77</v>
      </c>
      <c r="I14" s="253"/>
      <c r="J14" s="80"/>
      <c r="K14" s="254" t="s">
        <v>170</v>
      </c>
      <c r="L14" s="255"/>
      <c r="M14" s="254" t="s">
        <v>171</v>
      </c>
      <c r="N14" s="255"/>
    </row>
    <row r="15" spans="2:15" s="16" customFormat="1" ht="15.5" customHeight="1" x14ac:dyDescent="0.2">
      <c r="C15" s="81" t="s">
        <v>172</v>
      </c>
      <c r="D15" s="82" t="s">
        <v>173</v>
      </c>
      <c r="E15" s="83"/>
      <c r="F15" s="82" t="s">
        <v>174</v>
      </c>
      <c r="G15" s="82" t="s">
        <v>175</v>
      </c>
      <c r="H15" s="82" t="s">
        <v>176</v>
      </c>
      <c r="I15" s="82" t="s">
        <v>177</v>
      </c>
      <c r="J15" s="84"/>
      <c r="K15" s="82" t="s">
        <v>178</v>
      </c>
      <c r="L15" s="82" t="s">
        <v>179</v>
      </c>
      <c r="M15" s="82" t="s">
        <v>175</v>
      </c>
      <c r="N15" s="82" t="s">
        <v>180</v>
      </c>
      <c r="O15" s="44"/>
    </row>
    <row r="16" spans="2:15" s="16" customFormat="1" ht="15.5" customHeight="1" x14ac:dyDescent="0.2">
      <c r="B16" s="85" t="s">
        <v>36</v>
      </c>
      <c r="C16" s="86" t="s">
        <v>195</v>
      </c>
      <c r="D16" s="87" t="s">
        <v>181</v>
      </c>
      <c r="E16" s="83"/>
      <c r="F16" s="87" t="s">
        <v>182</v>
      </c>
      <c r="G16" s="87" t="s">
        <v>183</v>
      </c>
      <c r="H16" s="87" t="s">
        <v>184</v>
      </c>
      <c r="I16" s="87" t="s">
        <v>185</v>
      </c>
      <c r="J16" s="84"/>
      <c r="K16" s="87" t="s">
        <v>186</v>
      </c>
      <c r="L16" s="87" t="s">
        <v>187</v>
      </c>
      <c r="M16" s="87" t="s">
        <v>183</v>
      </c>
      <c r="N16" s="87" t="s">
        <v>188</v>
      </c>
      <c r="O16" s="44"/>
    </row>
    <row r="17" spans="2:15" ht="15" customHeight="1" x14ac:dyDescent="0.2">
      <c r="B17" s="88" t="s">
        <v>39</v>
      </c>
      <c r="C17" s="89">
        <v>0.57334585460809862</v>
      </c>
      <c r="D17" s="89">
        <v>0.42665414539190133</v>
      </c>
      <c r="E17" s="90"/>
      <c r="F17" s="91">
        <v>0.46208759405749567</v>
      </c>
      <c r="G17" s="91">
        <v>0.53791240594250433</v>
      </c>
      <c r="H17" s="91">
        <v>0.66484568915687225</v>
      </c>
      <c r="I17" s="91">
        <v>0.33515431084312775</v>
      </c>
      <c r="J17" s="92"/>
      <c r="K17" s="91">
        <v>0.20852897825154079</v>
      </c>
      <c r="L17" s="91">
        <v>0.3648168763565578</v>
      </c>
      <c r="M17" s="91">
        <v>0.24274688574751388</v>
      </c>
      <c r="N17" s="91">
        <v>0.18390725964438753</v>
      </c>
      <c r="O17" s="20"/>
    </row>
    <row r="18" spans="2:15" ht="15" customHeight="1" x14ac:dyDescent="0.2">
      <c r="B18" s="88" t="s">
        <v>40</v>
      </c>
      <c r="C18" s="93">
        <v>0.74546483732715163</v>
      </c>
      <c r="D18" s="93">
        <v>0.25453516267284831</v>
      </c>
      <c r="E18" s="90"/>
      <c r="F18" s="94">
        <v>0.67880627212948919</v>
      </c>
      <c r="G18" s="94">
        <v>0.32119372787051087</v>
      </c>
      <c r="H18" s="94">
        <v>0.77679597416491653</v>
      </c>
      <c r="I18" s="94">
        <v>0.22320402583508339</v>
      </c>
      <c r="J18" s="92"/>
      <c r="K18" s="94">
        <v>0.21704089059004289</v>
      </c>
      <c r="L18" s="94">
        <v>0.5284239467371088</v>
      </c>
      <c r="M18" s="94">
        <v>0.10269818593493087</v>
      </c>
      <c r="N18" s="94">
        <v>0.15183697673791746</v>
      </c>
      <c r="O18" s="20"/>
    </row>
    <row r="19" spans="2:15" ht="15" customHeight="1" x14ac:dyDescent="0.2">
      <c r="B19" s="88" t="s">
        <v>41</v>
      </c>
      <c r="C19" s="93">
        <v>0.64948615607027249</v>
      </c>
      <c r="D19" s="93">
        <v>0.35051384392972751</v>
      </c>
      <c r="E19" s="90"/>
      <c r="F19" s="94">
        <v>0.57294646505925628</v>
      </c>
      <c r="G19" s="94">
        <v>0.42705353494074383</v>
      </c>
      <c r="H19" s="94">
        <v>0.67244055886918863</v>
      </c>
      <c r="I19" s="94">
        <v>0.32755944113081137</v>
      </c>
      <c r="J19" s="92"/>
      <c r="K19" s="94">
        <v>0.13218517238128163</v>
      </c>
      <c r="L19" s="94">
        <v>0.5173009836889908</v>
      </c>
      <c r="M19" s="94">
        <v>9.8526037901882524E-2</v>
      </c>
      <c r="N19" s="94">
        <v>0.25198780602784504</v>
      </c>
      <c r="O19" s="20"/>
    </row>
    <row r="20" spans="2:15" ht="15" customHeight="1" x14ac:dyDescent="0.2">
      <c r="B20" s="88" t="s">
        <v>42</v>
      </c>
      <c r="C20" s="93">
        <v>0.70252489886578029</v>
      </c>
      <c r="D20" s="93">
        <v>0.29747510113421971</v>
      </c>
      <c r="E20" s="90"/>
      <c r="F20" s="94">
        <v>0.60588905126987569</v>
      </c>
      <c r="G20" s="94">
        <v>0.39411094873012431</v>
      </c>
      <c r="H20" s="94">
        <v>0.79306963624661442</v>
      </c>
      <c r="I20" s="94">
        <v>0.20693036375338547</v>
      </c>
      <c r="J20" s="92"/>
      <c r="K20" s="94">
        <v>0.29308629971410349</v>
      </c>
      <c r="L20" s="94">
        <v>0.4094385991516768</v>
      </c>
      <c r="M20" s="94">
        <v>0.19064302185034365</v>
      </c>
      <c r="N20" s="94">
        <v>0.10683207928387606</v>
      </c>
      <c r="O20" s="20"/>
    </row>
    <row r="21" spans="2:15" ht="15" customHeight="1" x14ac:dyDescent="0.2">
      <c r="B21" s="88" t="s">
        <v>43</v>
      </c>
      <c r="C21" s="93">
        <v>0.65469671293119147</v>
      </c>
      <c r="D21" s="93">
        <v>0.34530328706880858</v>
      </c>
      <c r="E21" s="90"/>
      <c r="F21" s="94">
        <v>0.53187481889307442</v>
      </c>
      <c r="G21" s="94">
        <v>0.46812518110692547</v>
      </c>
      <c r="H21" s="94">
        <v>0.70486241246671266</v>
      </c>
      <c r="I21" s="94">
        <v>0.29513758753328734</v>
      </c>
      <c r="J21" s="92"/>
      <c r="K21" s="94">
        <v>0.15424153723337208</v>
      </c>
      <c r="L21" s="94">
        <v>0.50045517569781939</v>
      </c>
      <c r="M21" s="94">
        <v>0.13575440119886276</v>
      </c>
      <c r="N21" s="94">
        <v>0.2095488858699458</v>
      </c>
      <c r="O21" s="20"/>
    </row>
    <row r="22" spans="2:15" ht="15" customHeight="1" x14ac:dyDescent="0.2">
      <c r="B22" s="88" t="s">
        <v>44</v>
      </c>
      <c r="C22" s="93">
        <v>0.66744923524361821</v>
      </c>
      <c r="D22" s="93">
        <v>0.33255076475638173</v>
      </c>
      <c r="E22" s="90"/>
      <c r="F22" s="94">
        <v>0.5601545253863135</v>
      </c>
      <c r="G22" s="94">
        <v>0.43984547461368656</v>
      </c>
      <c r="H22" s="94">
        <v>0.71735503247169963</v>
      </c>
      <c r="I22" s="94">
        <v>0.28264496752830043</v>
      </c>
      <c r="J22" s="92"/>
      <c r="K22" s="94">
        <v>0.17782994901624122</v>
      </c>
      <c r="L22" s="94">
        <v>0.48961928622737705</v>
      </c>
      <c r="M22" s="94">
        <v>0.1396359304097973</v>
      </c>
      <c r="N22" s="94">
        <v>0.19291483434658441</v>
      </c>
      <c r="O22" s="20"/>
    </row>
    <row r="23" spans="2:15" ht="15" customHeight="1" x14ac:dyDescent="0.2">
      <c r="B23" s="88" t="s">
        <v>45</v>
      </c>
      <c r="C23" s="93">
        <v>0.62110996572493349</v>
      </c>
      <c r="D23" s="93">
        <v>0.37889003427506657</v>
      </c>
      <c r="E23" s="90"/>
      <c r="F23" s="94">
        <v>0.51225893853306104</v>
      </c>
      <c r="G23" s="94">
        <v>0.48774106146693902</v>
      </c>
      <c r="H23" s="94">
        <v>0.72715363375210695</v>
      </c>
      <c r="I23" s="94">
        <v>0.27284636624789299</v>
      </c>
      <c r="J23" s="92"/>
      <c r="K23" s="94">
        <v>0.25278342383640989</v>
      </c>
      <c r="L23" s="94">
        <v>0.36832654188852354</v>
      </c>
      <c r="M23" s="94">
        <v>0.24068463464256448</v>
      </c>
      <c r="N23" s="94">
        <v>0.13820539963250209</v>
      </c>
      <c r="O23" s="20"/>
    </row>
    <row r="24" spans="2:15" ht="15" customHeight="1" x14ac:dyDescent="0.2">
      <c r="B24" s="88" t="s">
        <v>46</v>
      </c>
      <c r="C24" s="93">
        <v>0.62124636745237327</v>
      </c>
      <c r="D24" s="93">
        <v>0.37875363254762667</v>
      </c>
      <c r="E24" s="90"/>
      <c r="F24" s="94">
        <v>0.32601156069364168</v>
      </c>
      <c r="G24" s="94">
        <v>0.67398843930635832</v>
      </c>
      <c r="H24" s="94">
        <v>0.69482540048403829</v>
      </c>
      <c r="I24" s="94">
        <v>0.30517459951596171</v>
      </c>
      <c r="J24" s="92"/>
      <c r="K24" s="94">
        <v>6.5039900364407946E-2</v>
      </c>
      <c r="L24" s="94">
        <v>0.55620646708796528</v>
      </c>
      <c r="M24" s="94">
        <v>0.13446192167535401</v>
      </c>
      <c r="N24" s="94">
        <v>0.24429171087227269</v>
      </c>
      <c r="O24" s="20"/>
    </row>
    <row r="25" spans="2:15" ht="15" customHeight="1" x14ac:dyDescent="0.2">
      <c r="B25" s="88" t="s">
        <v>47</v>
      </c>
      <c r="C25" s="93">
        <v>0.65074094903815527</v>
      </c>
      <c r="D25" s="93">
        <v>0.34925905096184473</v>
      </c>
      <c r="E25" s="90"/>
      <c r="F25" s="94">
        <v>0.57523584905660374</v>
      </c>
      <c r="G25" s="94">
        <v>0.4247641509433962</v>
      </c>
      <c r="H25" s="94">
        <v>0.69575280388488125</v>
      </c>
      <c r="I25" s="94">
        <v>0.30424719611511886</v>
      </c>
      <c r="J25" s="92"/>
      <c r="K25" s="94">
        <v>0.21484472933507701</v>
      </c>
      <c r="L25" s="94">
        <v>0.43589621970307829</v>
      </c>
      <c r="M25" s="94">
        <v>0.1586450830391446</v>
      </c>
      <c r="N25" s="94">
        <v>0.19061396792270008</v>
      </c>
      <c r="O25" s="20"/>
    </row>
    <row r="26" spans="2:15" ht="15" customHeight="1" x14ac:dyDescent="0.2">
      <c r="B26" s="88" t="s">
        <v>48</v>
      </c>
      <c r="C26" s="93">
        <v>0.6858557517742202</v>
      </c>
      <c r="D26" s="93">
        <v>0.31414424822577985</v>
      </c>
      <c r="E26" s="90"/>
      <c r="F26" s="94">
        <v>0.57084785133565619</v>
      </c>
      <c r="G26" s="94">
        <v>0.42915214866434387</v>
      </c>
      <c r="H26" s="94">
        <v>0.73151948351394969</v>
      </c>
      <c r="I26" s="94">
        <v>0.26848051648605026</v>
      </c>
      <c r="J26" s="92"/>
      <c r="K26" s="94">
        <v>0.16223799306816306</v>
      </c>
      <c r="L26" s="94">
        <v>0.52361775870605709</v>
      </c>
      <c r="M26" s="94">
        <v>0.12196732134015516</v>
      </c>
      <c r="N26" s="94">
        <v>0.19217692688562468</v>
      </c>
      <c r="O26" s="20"/>
    </row>
    <row r="27" spans="2:15" ht="15" customHeight="1" x14ac:dyDescent="0.2">
      <c r="B27" s="88" t="s">
        <v>49</v>
      </c>
      <c r="C27" s="93">
        <v>0.67754480892796753</v>
      </c>
      <c r="D27" s="93">
        <v>0.32245519107203247</v>
      </c>
      <c r="E27" s="90"/>
      <c r="F27" s="94">
        <v>0.45059288537549408</v>
      </c>
      <c r="G27" s="94">
        <v>0.54940711462450598</v>
      </c>
      <c r="H27" s="94">
        <v>0.73929877392987742</v>
      </c>
      <c r="I27" s="94">
        <v>0.26070122607012264</v>
      </c>
      <c r="J27" s="92"/>
      <c r="K27" s="94">
        <v>9.6381467703753804E-2</v>
      </c>
      <c r="L27" s="94">
        <v>0.58116334122421376</v>
      </c>
      <c r="M27" s="94">
        <v>0.1175177544808928</v>
      </c>
      <c r="N27" s="94">
        <v>0.20493743659113969</v>
      </c>
      <c r="O27" s="20"/>
    </row>
    <row r="28" spans="2:15" ht="15" customHeight="1" x14ac:dyDescent="0.2">
      <c r="B28" s="88" t="s">
        <v>50</v>
      </c>
      <c r="C28" s="93">
        <v>0.72083420930917042</v>
      </c>
      <c r="D28" s="93">
        <v>0.27916579069082958</v>
      </c>
      <c r="E28" s="90"/>
      <c r="F28" s="94">
        <v>0.6360352405225872</v>
      </c>
      <c r="G28" s="94">
        <v>0.36396475947741275</v>
      </c>
      <c r="H28" s="94">
        <v>0.78199635237240539</v>
      </c>
      <c r="I28" s="94">
        <v>0.21800364762759461</v>
      </c>
      <c r="J28" s="92"/>
      <c r="K28" s="94">
        <v>0.26651810116469749</v>
      </c>
      <c r="L28" s="94">
        <v>0.45431610814447293</v>
      </c>
      <c r="M28" s="94">
        <v>0.15251229870075264</v>
      </c>
      <c r="N28" s="94">
        <v>0.12665349199007694</v>
      </c>
      <c r="O28" s="20"/>
    </row>
    <row r="29" spans="2:15" ht="15" customHeight="1" x14ac:dyDescent="0.2">
      <c r="B29" s="88" t="s">
        <v>51</v>
      </c>
      <c r="C29" s="93">
        <v>0.74934006775997164</v>
      </c>
      <c r="D29" s="93">
        <v>0.25065993224002825</v>
      </c>
      <c r="E29" s="90"/>
      <c r="F29" s="94">
        <v>0.57604072240429538</v>
      </c>
      <c r="G29" s="94">
        <v>0.42395927759570462</v>
      </c>
      <c r="H29" s="94">
        <v>0.77969248055104357</v>
      </c>
      <c r="I29" s="94">
        <v>0.22030751944895641</v>
      </c>
      <c r="J29" s="92"/>
      <c r="K29" s="94">
        <v>8.5853547005882228E-2</v>
      </c>
      <c r="L29" s="94">
        <v>0.66348652075408943</v>
      </c>
      <c r="M29" s="94">
        <v>6.3187212903493994E-2</v>
      </c>
      <c r="N29" s="94">
        <v>0.18747271933653425</v>
      </c>
      <c r="O29" s="20"/>
    </row>
    <row r="30" spans="2:15" ht="15" customHeight="1" x14ac:dyDescent="0.2">
      <c r="B30" s="88" t="s">
        <v>52</v>
      </c>
      <c r="C30" s="93">
        <v>0.73516425400027063</v>
      </c>
      <c r="D30" s="93">
        <v>0.26483574599972942</v>
      </c>
      <c r="E30" s="90"/>
      <c r="F30" s="94">
        <v>0.54728756601056161</v>
      </c>
      <c r="G30" s="94">
        <v>0.45271243398943828</v>
      </c>
      <c r="H30" s="94">
        <v>0.79987433239082628</v>
      </c>
      <c r="I30" s="94">
        <v>0.20012566760917375</v>
      </c>
      <c r="J30" s="92"/>
      <c r="K30" s="94">
        <v>0.14020933006998168</v>
      </c>
      <c r="L30" s="94">
        <v>0.59495492393028893</v>
      </c>
      <c r="M30" s="94">
        <v>0.11598017390876555</v>
      </c>
      <c r="N30" s="94">
        <v>0.14885557209096389</v>
      </c>
      <c r="O30" s="20"/>
    </row>
    <row r="31" spans="2:15" ht="15" customHeight="1" x14ac:dyDescent="0.2">
      <c r="B31" s="88" t="s">
        <v>53</v>
      </c>
      <c r="C31" s="93">
        <v>0.7303546732425491</v>
      </c>
      <c r="D31" s="93">
        <v>0.26964532675745095</v>
      </c>
      <c r="E31" s="90"/>
      <c r="F31" s="94">
        <v>0.63283659298462025</v>
      </c>
      <c r="G31" s="94">
        <v>0.36716340701537969</v>
      </c>
      <c r="H31" s="94">
        <v>0.78708333333333325</v>
      </c>
      <c r="I31" s="94">
        <v>0.21291666666666667</v>
      </c>
      <c r="J31" s="92"/>
      <c r="K31" s="94">
        <v>0.23274379669400927</v>
      </c>
      <c r="L31" s="94">
        <v>0.4976108765485398</v>
      </c>
      <c r="M31" s="94">
        <v>0.13503486729937583</v>
      </c>
      <c r="N31" s="94">
        <v>0.13461045945807509</v>
      </c>
      <c r="O31" s="20"/>
    </row>
    <row r="32" spans="2:15" ht="15" customHeight="1" x14ac:dyDescent="0.2">
      <c r="B32" s="88" t="s">
        <v>54</v>
      </c>
      <c r="C32" s="93">
        <v>0.55801930611090922</v>
      </c>
      <c r="D32" s="93">
        <v>0.44198069388909078</v>
      </c>
      <c r="E32" s="90"/>
      <c r="F32" s="94">
        <v>0.40231447322434077</v>
      </c>
      <c r="G32" s="94">
        <v>0.59768552677565923</v>
      </c>
      <c r="H32" s="94">
        <v>0.61273111823701987</v>
      </c>
      <c r="I32" s="94">
        <v>0.38726888176298013</v>
      </c>
      <c r="J32" s="92"/>
      <c r="K32" s="94">
        <v>0.10460842521911225</v>
      </c>
      <c r="L32" s="94">
        <v>0.45341088089179693</v>
      </c>
      <c r="M32" s="94">
        <v>0.15540813441576801</v>
      </c>
      <c r="N32" s="94">
        <v>0.28657255947332283</v>
      </c>
      <c r="O32" s="20"/>
    </row>
    <row r="33" spans="2:15" ht="15" customHeight="1" x14ac:dyDescent="0.2">
      <c r="B33" s="88" t="s">
        <v>55</v>
      </c>
      <c r="C33" s="93">
        <v>0.7448098420772461</v>
      </c>
      <c r="D33" s="93">
        <v>0.2551901579227539</v>
      </c>
      <c r="E33" s="90"/>
      <c r="F33" s="94">
        <v>0.67199558985667029</v>
      </c>
      <c r="G33" s="94">
        <v>0.32800441014332965</v>
      </c>
      <c r="H33" s="94">
        <v>0.76470366744483775</v>
      </c>
      <c r="I33" s="94">
        <v>0.23529633255516227</v>
      </c>
      <c r="J33" s="92"/>
      <c r="K33" s="94">
        <v>0.14420062695924765</v>
      </c>
      <c r="L33" s="94">
        <v>0.60060921511799847</v>
      </c>
      <c r="M33" s="94">
        <v>7.0385047613414561E-2</v>
      </c>
      <c r="N33" s="94">
        <v>0.18480511030933933</v>
      </c>
      <c r="O33" s="20"/>
    </row>
    <row r="34" spans="2:15" ht="15" customHeight="1" x14ac:dyDescent="0.2">
      <c r="B34" s="88" t="s">
        <v>56</v>
      </c>
      <c r="C34" s="93">
        <v>0.63867174450457675</v>
      </c>
      <c r="D34" s="93">
        <v>0.3613282554954233</v>
      </c>
      <c r="E34" s="90"/>
      <c r="F34" s="94">
        <v>0.58068881836848985</v>
      </c>
      <c r="G34" s="94">
        <v>0.41931118163151021</v>
      </c>
      <c r="H34" s="94">
        <v>0.66193570131256207</v>
      </c>
      <c r="I34" s="94">
        <v>0.33806429868743804</v>
      </c>
      <c r="J34" s="92"/>
      <c r="K34" s="94">
        <v>0.16627246609206922</v>
      </c>
      <c r="L34" s="94">
        <v>0.47239927841250756</v>
      </c>
      <c r="M34" s="94">
        <v>0.12006414111044299</v>
      </c>
      <c r="N34" s="94">
        <v>0.24126411438498033</v>
      </c>
      <c r="O34" s="20"/>
    </row>
    <row r="35" spans="2:15" ht="15" customHeight="1" x14ac:dyDescent="0.2">
      <c r="B35" s="88" t="s">
        <v>57</v>
      </c>
      <c r="C35" s="93">
        <v>0.60097323600973229</v>
      </c>
      <c r="D35" s="93">
        <v>0.3990267639902676</v>
      </c>
      <c r="E35" s="90"/>
      <c r="F35" s="94">
        <v>0.49882168106834246</v>
      </c>
      <c r="G35" s="94">
        <v>0.50117831893165754</v>
      </c>
      <c r="H35" s="94">
        <v>0.63573185074307714</v>
      </c>
      <c r="I35" s="94">
        <v>0.36426814925692291</v>
      </c>
      <c r="J35" s="92"/>
      <c r="K35" s="94">
        <v>0.12664034143033781</v>
      </c>
      <c r="L35" s="94">
        <v>0.47433289457939448</v>
      </c>
      <c r="M35" s="94">
        <v>0.12723864225599296</v>
      </c>
      <c r="N35" s="94">
        <v>0.27178812173427463</v>
      </c>
      <c r="O35" s="20"/>
    </row>
    <row r="36" spans="2:15" x14ac:dyDescent="0.2">
      <c r="F36" s="12"/>
      <c r="G36" s="12"/>
      <c r="H36" s="12"/>
      <c r="I36" s="12"/>
      <c r="J36" s="12"/>
      <c r="K36"/>
      <c r="L36"/>
      <c r="M36"/>
      <c r="N36"/>
    </row>
    <row r="37" spans="2:15" ht="25" customHeight="1" x14ac:dyDescent="0.2">
      <c r="B37" s="95" t="s">
        <v>58</v>
      </c>
      <c r="C37" s="96">
        <v>0.67335831489990938</v>
      </c>
      <c r="D37" s="96">
        <v>0.32664168510009056</v>
      </c>
      <c r="E37" s="97"/>
      <c r="F37" s="98">
        <v>0.56999999999999995</v>
      </c>
      <c r="G37" s="98">
        <v>0.43</v>
      </c>
      <c r="H37" s="98">
        <v>0.73</v>
      </c>
      <c r="I37" s="98">
        <v>0.27</v>
      </c>
      <c r="J37" s="99"/>
      <c r="K37" s="98">
        <v>0.20773419087979253</v>
      </c>
      <c r="L37" s="98">
        <v>0.47</v>
      </c>
      <c r="M37" s="98">
        <v>0.16</v>
      </c>
      <c r="N37" s="98">
        <v>0.16831674354963455</v>
      </c>
      <c r="O37" s="38"/>
    </row>
    <row r="39" spans="2:15" x14ac:dyDescent="0.2">
      <c r="B39" s="32" t="s">
        <v>59</v>
      </c>
    </row>
    <row r="40" spans="2:15" x14ac:dyDescent="0.2">
      <c r="B40" s="34" t="s">
        <v>60</v>
      </c>
    </row>
    <row r="42" spans="2:15" x14ac:dyDescent="0.2">
      <c r="B42" s="100" t="s">
        <v>189</v>
      </c>
    </row>
    <row r="43" spans="2:15" x14ac:dyDescent="0.2">
      <c r="B43" s="100" t="s">
        <v>190</v>
      </c>
    </row>
  </sheetData>
  <sheetProtection algorithmName="SHA-512" hashValue="kTrfFMD/etDvNfOLtFhqm1kYSSzXeXrs9F9ksBqdtFGxI33fLNXCQC7jjsKFN24Dk6g+7k4gsIcqOd8RPkwqwg==" saltValue="9qvcSfzHzhvQz51+MDr/wA==" spinCount="100000" sheet="1" objects="1" scenarios="1"/>
  <mergeCells count="16">
    <mergeCell ref="F14:G14"/>
    <mergeCell ref="H14:I14"/>
    <mergeCell ref="K14:L14"/>
    <mergeCell ref="M14:N14"/>
    <mergeCell ref="C14:D14"/>
    <mergeCell ref="C3:I4"/>
    <mergeCell ref="C5:I6"/>
    <mergeCell ref="C13:D13"/>
    <mergeCell ref="F12:I12"/>
    <mergeCell ref="K12:N12"/>
    <mergeCell ref="M13:N13"/>
    <mergeCell ref="K11:N11"/>
    <mergeCell ref="F11:I11"/>
    <mergeCell ref="H13:I13"/>
    <mergeCell ref="F13:G13"/>
    <mergeCell ref="K13:L13"/>
  </mergeCells>
  <pageMargins left="0.7" right="0.7" top="0.75" bottom="0.75" header="0.3" footer="0.3"/>
  <pageSetup paperSize="9" scale="5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D5FC7-A481-4F53-A0EE-F3CE0A4D184B}">
  <sheetPr>
    <tabColor rgb="FFC92274"/>
    <pageSetUpPr fitToPage="1"/>
  </sheetPr>
  <dimension ref="B1:P48"/>
  <sheetViews>
    <sheetView zoomScaleNormal="100" workbookViewId="0">
      <selection activeCell="B8" sqref="B8"/>
    </sheetView>
  </sheetViews>
  <sheetFormatPr baseColWidth="10" defaultColWidth="11.5" defaultRowHeight="15" x14ac:dyDescent="0.2"/>
  <cols>
    <col min="1" max="1" width="5.83203125" customWidth="1"/>
    <col min="2" max="2" width="14.33203125" style="21" customWidth="1"/>
    <col min="3" max="3" width="19.33203125" style="22" customWidth="1"/>
    <col min="4" max="4" width="4" style="22" customWidth="1"/>
    <col min="5" max="5" width="21.83203125" style="22" bestFit="1" customWidth="1"/>
    <col min="6" max="6" width="14.5" style="10" customWidth="1"/>
    <col min="7" max="8" width="25.6640625" style="22" bestFit="1" customWidth="1"/>
    <col min="9" max="9" width="22.1640625" style="22" bestFit="1" customWidth="1"/>
    <col min="10" max="10" width="11.5" style="10"/>
    <col min="11" max="11" width="8.5" style="22" hidden="1" customWidth="1"/>
    <col min="12" max="12" width="11" style="22" hidden="1" customWidth="1"/>
    <col min="13" max="13" width="6.5" style="22" hidden="1" customWidth="1"/>
    <col min="14" max="14" width="10.33203125" style="22" customWidth="1"/>
    <col min="15" max="15" width="11" style="22" bestFit="1" customWidth="1"/>
    <col min="16" max="16" width="4.5" style="10" customWidth="1"/>
  </cols>
  <sheetData>
    <row r="1" spans="2:15" ht="15" customHeight="1" x14ac:dyDescent="0.2"/>
    <row r="2" spans="2:15" ht="15" customHeight="1" x14ac:dyDescent="0.2"/>
    <row r="3" spans="2:15" customFormat="1" ht="15" customHeight="1" x14ac:dyDescent="0.2">
      <c r="B3" s="19"/>
      <c r="C3" s="12"/>
      <c r="D3" s="49"/>
      <c r="E3" s="220"/>
      <c r="F3" s="220"/>
      <c r="G3" s="220"/>
      <c r="H3" s="220"/>
      <c r="I3" s="220"/>
      <c r="J3" s="220"/>
      <c r="K3" s="12"/>
      <c r="L3" s="12"/>
      <c r="M3" s="12"/>
      <c r="N3" s="12"/>
      <c r="O3" s="12"/>
    </row>
    <row r="4" spans="2:15" customFormat="1" ht="15" customHeight="1" x14ac:dyDescent="0.2">
      <c r="B4" s="19"/>
      <c r="C4" s="12"/>
      <c r="D4" s="49"/>
      <c r="E4" s="220"/>
      <c r="F4" s="220"/>
      <c r="G4" s="220"/>
      <c r="H4" s="220"/>
      <c r="I4" s="220"/>
      <c r="J4" s="220"/>
      <c r="K4" s="12"/>
      <c r="L4" s="12"/>
      <c r="M4" s="12"/>
      <c r="N4" s="12"/>
      <c r="O4" s="12"/>
    </row>
    <row r="5" spans="2:15" customFormat="1" ht="15" customHeight="1" x14ac:dyDescent="0.2">
      <c r="B5" s="19"/>
      <c r="C5" s="12"/>
      <c r="D5" s="49"/>
      <c r="E5" s="220"/>
      <c r="F5" s="220"/>
      <c r="G5" s="220"/>
      <c r="H5" s="220"/>
      <c r="I5" s="220"/>
      <c r="J5" s="220"/>
      <c r="K5" s="12"/>
      <c r="L5" s="12"/>
      <c r="M5" s="12"/>
      <c r="N5" s="12"/>
      <c r="O5" s="12"/>
    </row>
    <row r="6" spans="2:15" customFormat="1" ht="15" customHeight="1" x14ac:dyDescent="0.2">
      <c r="B6" s="19"/>
      <c r="C6" s="12"/>
      <c r="D6" s="12"/>
      <c r="E6" s="220"/>
      <c r="F6" s="220"/>
      <c r="G6" s="220"/>
      <c r="H6" s="220"/>
      <c r="I6" s="220"/>
      <c r="J6" s="220"/>
      <c r="K6" s="12"/>
      <c r="L6" s="12"/>
      <c r="M6" s="12"/>
      <c r="N6" s="12"/>
      <c r="O6" s="12"/>
    </row>
    <row r="7" spans="2:15" ht="15" customHeight="1" x14ac:dyDescent="0.2"/>
    <row r="8" spans="2:15" ht="25" customHeight="1" x14ac:dyDescent="0.2"/>
    <row r="9" spans="2:15" x14ac:dyDescent="0.2">
      <c r="C9" s="39"/>
      <c r="D9" s="23"/>
      <c r="E9" s="23"/>
      <c r="F9" s="23"/>
      <c r="G9" s="25"/>
      <c r="H9" s="25"/>
      <c r="I9" s="25"/>
      <c r="J9" s="26"/>
      <c r="K9" s="27"/>
      <c r="L9" s="27"/>
      <c r="M9" s="28"/>
      <c r="N9" s="26"/>
      <c r="O9" s="26"/>
    </row>
    <row r="10" spans="2:15" x14ac:dyDescent="0.2">
      <c r="B10" s="24"/>
      <c r="C10" s="25"/>
      <c r="D10" s="23"/>
      <c r="E10" s="23"/>
      <c r="F10" s="26"/>
      <c r="G10" s="25"/>
      <c r="H10" s="25"/>
      <c r="I10" s="23"/>
      <c r="J10" s="26"/>
      <c r="K10" s="27"/>
      <c r="L10" s="27"/>
      <c r="M10" s="28"/>
      <c r="N10" s="26"/>
      <c r="O10" s="26"/>
    </row>
    <row r="11" spans="2:15" x14ac:dyDescent="0.2">
      <c r="B11" s="24"/>
      <c r="C11" s="25"/>
      <c r="D11" s="23"/>
      <c r="E11" s="23"/>
      <c r="F11" s="26"/>
      <c r="G11" s="25"/>
      <c r="H11" s="25"/>
      <c r="I11" s="23"/>
      <c r="J11" s="26"/>
      <c r="K11" s="27"/>
      <c r="L11" s="27"/>
      <c r="M11" s="28"/>
      <c r="N11" s="26"/>
      <c r="O11" s="26"/>
    </row>
    <row r="12" spans="2:15" x14ac:dyDescent="0.2">
      <c r="B12" s="24"/>
      <c r="C12" s="25"/>
      <c r="D12" s="23"/>
      <c r="E12" s="23"/>
      <c r="F12" s="26"/>
      <c r="G12" s="25"/>
      <c r="H12" s="25"/>
      <c r="I12" s="23"/>
      <c r="J12" s="26"/>
      <c r="K12" s="27"/>
      <c r="L12" s="27"/>
      <c r="M12" s="28"/>
      <c r="N12" s="26"/>
      <c r="O12" s="26"/>
    </row>
    <row r="13" spans="2:15" x14ac:dyDescent="0.2">
      <c r="B13" s="24"/>
      <c r="C13" s="25"/>
      <c r="D13" s="23"/>
      <c r="E13" s="23"/>
      <c r="F13" s="26"/>
      <c r="G13" s="25"/>
      <c r="H13" s="25"/>
      <c r="I13" s="23"/>
      <c r="J13" s="26"/>
      <c r="K13" s="27"/>
      <c r="L13" s="27"/>
      <c r="M13" s="28"/>
      <c r="N13" s="26"/>
      <c r="O13" s="26"/>
    </row>
    <row r="14" spans="2:15" x14ac:dyDescent="0.2">
      <c r="C14" s="25"/>
      <c r="D14" s="23"/>
      <c r="E14" s="23"/>
      <c r="F14" s="26"/>
      <c r="G14" s="25"/>
      <c r="H14" s="25"/>
      <c r="I14" s="23"/>
      <c r="J14" s="26"/>
      <c r="K14" s="28"/>
      <c r="L14" s="28"/>
      <c r="M14" s="28"/>
      <c r="N14" s="29"/>
      <c r="O14" s="29"/>
    </row>
    <row r="47" spans="5:5" x14ac:dyDescent="0.2">
      <c r="E47" s="32" t="s">
        <v>191</v>
      </c>
    </row>
    <row r="48" spans="5:5" x14ac:dyDescent="0.2">
      <c r="E48" s="33" t="s">
        <v>192</v>
      </c>
    </row>
  </sheetData>
  <mergeCells count="2">
    <mergeCell ref="E3:J4"/>
    <mergeCell ref="E5:J6"/>
  </mergeCells>
  <pageMargins left="0.7" right="0.7" top="0.75" bottom="0.75" header="0.3" footer="0.3"/>
  <pageSetup paperSize="9" scale="5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A534C-6825-9446-8440-E88DA63790F7}">
  <sheetPr>
    <pageSetUpPr fitToPage="1"/>
  </sheetPr>
  <dimension ref="A1"/>
  <sheetViews>
    <sheetView showGridLines="0" view="pageBreakPreview" zoomScaleNormal="92" zoomScaleSheetLayoutView="100" workbookViewId="0"/>
  </sheetViews>
  <sheetFormatPr baseColWidth="10" defaultColWidth="11.5" defaultRowHeight="15" x14ac:dyDescent="0.2"/>
  <cols>
    <col min="3" max="3" width="32.5" customWidth="1"/>
  </cols>
  <sheetData/>
  <pageMargins left="0.7" right="0.7" top="0.75" bottom="0.75" header="0.3" footer="0.3"/>
  <pageSetup paperSize="9" scale="7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6B789-8F41-A747-B89A-D44A7CECC6DA}">
  <sheetPr>
    <pageSetUpPr fitToPage="1"/>
  </sheetPr>
  <dimension ref="A1"/>
  <sheetViews>
    <sheetView workbookViewId="0">
      <selection activeCell="P19" sqref="P19"/>
    </sheetView>
  </sheetViews>
  <sheetFormatPr baseColWidth="10" defaultColWidth="11.5" defaultRowHeight="15" x14ac:dyDescent="0.2"/>
  <sheetData/>
  <pageMargins left="0.7" right="0.7" top="0.75" bottom="0.75" header="0.3" footer="0.3"/>
  <pageSetup paperSize="9" scale="7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FA69C-80E4-44FB-B9A1-517BEBD8D3AE}">
  <sheetPr>
    <pageSetUpPr fitToPage="1"/>
  </sheetPr>
  <dimension ref="A1"/>
  <sheetViews>
    <sheetView showGridLines="0" zoomScale="92" zoomScaleNormal="92" zoomScaleSheetLayoutView="100" workbookViewId="0"/>
  </sheetViews>
  <sheetFormatPr baseColWidth="10" defaultColWidth="11.5" defaultRowHeight="15" x14ac:dyDescent="0.2"/>
  <cols>
    <col min="3" max="3" width="32.5" customWidth="1"/>
  </cols>
  <sheetData/>
  <pageMargins left="0.7" right="0.7" top="0.75" bottom="0.75" header="0.3" footer="0.3"/>
  <pageSetup paperSize="9" scale="7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6EF35-2515-5C48-B3E4-6D84D07A9EDA}">
  <sheetPr>
    <pageSetUpPr fitToPage="1"/>
  </sheetPr>
  <dimension ref="A1"/>
  <sheetViews>
    <sheetView topLeftCell="A3" workbookViewId="0"/>
  </sheetViews>
  <sheetFormatPr baseColWidth="10" defaultColWidth="11.5" defaultRowHeight="15" x14ac:dyDescent="0.2"/>
  <sheetData/>
  <pageMargins left="0.7" right="0.7" top="0.75" bottom="0.75" header="0.3" footer="0.3"/>
  <pageSetup paperSize="9" scale="71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92274"/>
    <pageSetUpPr fitToPage="1"/>
  </sheetPr>
  <dimension ref="B1:F38"/>
  <sheetViews>
    <sheetView showGridLines="0" zoomScaleNormal="100" workbookViewId="0">
      <selection activeCell="E36" sqref="E36"/>
    </sheetView>
  </sheetViews>
  <sheetFormatPr baseColWidth="10" defaultColWidth="53.5" defaultRowHeight="16" x14ac:dyDescent="0.2"/>
  <cols>
    <col min="1" max="1" width="5.83203125" style="4" customWidth="1"/>
    <col min="2" max="2" width="41.83203125" style="7" customWidth="1"/>
    <col min="3" max="3" width="15.33203125" style="4" bestFit="1" customWidth="1"/>
    <col min="4" max="4" width="10.5" style="14" customWidth="1"/>
    <col min="5" max="62" width="10.5" style="4" customWidth="1"/>
    <col min="63" max="223" width="53.5" style="4"/>
    <col min="224" max="224" width="27.5" style="4" bestFit="1" customWidth="1"/>
    <col min="225" max="236" width="12.5" style="4" bestFit="1" customWidth="1"/>
    <col min="237" max="479" width="53.5" style="4"/>
    <col min="480" max="480" width="27.5" style="4" bestFit="1" customWidth="1"/>
    <col min="481" max="492" width="12.5" style="4" bestFit="1" customWidth="1"/>
    <col min="493" max="735" width="53.5" style="4"/>
    <col min="736" max="736" width="27.5" style="4" bestFit="1" customWidth="1"/>
    <col min="737" max="748" width="12.5" style="4" bestFit="1" customWidth="1"/>
    <col min="749" max="991" width="53.5" style="4"/>
    <col min="992" max="992" width="27.5" style="4" bestFit="1" customWidth="1"/>
    <col min="993" max="1004" width="12.5" style="4" bestFit="1" customWidth="1"/>
    <col min="1005" max="1247" width="53.5" style="4"/>
    <col min="1248" max="1248" width="27.5" style="4" bestFit="1" customWidth="1"/>
    <col min="1249" max="1260" width="12.5" style="4" bestFit="1" customWidth="1"/>
    <col min="1261" max="1503" width="53.5" style="4"/>
    <col min="1504" max="1504" width="27.5" style="4" bestFit="1" customWidth="1"/>
    <col min="1505" max="1516" width="12.5" style="4" bestFit="1" customWidth="1"/>
    <col min="1517" max="1759" width="53.5" style="4"/>
    <col min="1760" max="1760" width="27.5" style="4" bestFit="1" customWidth="1"/>
    <col min="1761" max="1772" width="12.5" style="4" bestFit="1" customWidth="1"/>
    <col min="1773" max="2015" width="53.5" style="4"/>
    <col min="2016" max="2016" width="27.5" style="4" bestFit="1" customWidth="1"/>
    <col min="2017" max="2028" width="12.5" style="4" bestFit="1" customWidth="1"/>
    <col min="2029" max="2271" width="53.5" style="4"/>
    <col min="2272" max="2272" width="27.5" style="4" bestFit="1" customWidth="1"/>
    <col min="2273" max="2284" width="12.5" style="4" bestFit="1" customWidth="1"/>
    <col min="2285" max="2527" width="53.5" style="4"/>
    <col min="2528" max="2528" width="27.5" style="4" bestFit="1" customWidth="1"/>
    <col min="2529" max="2540" width="12.5" style="4" bestFit="1" customWidth="1"/>
    <col min="2541" max="2783" width="53.5" style="4"/>
    <col min="2784" max="2784" width="27.5" style="4" bestFit="1" customWidth="1"/>
    <col min="2785" max="2796" width="12.5" style="4" bestFit="1" customWidth="1"/>
    <col min="2797" max="3039" width="53.5" style="4"/>
    <col min="3040" max="3040" width="27.5" style="4" bestFit="1" customWidth="1"/>
    <col min="3041" max="3052" width="12.5" style="4" bestFit="1" customWidth="1"/>
    <col min="3053" max="3295" width="53.5" style="4"/>
    <col min="3296" max="3296" width="27.5" style="4" bestFit="1" customWidth="1"/>
    <col min="3297" max="3308" width="12.5" style="4" bestFit="1" customWidth="1"/>
    <col min="3309" max="3551" width="53.5" style="4"/>
    <col min="3552" max="3552" width="27.5" style="4" bestFit="1" customWidth="1"/>
    <col min="3553" max="3564" width="12.5" style="4" bestFit="1" customWidth="1"/>
    <col min="3565" max="3807" width="53.5" style="4"/>
    <col min="3808" max="3808" width="27.5" style="4" bestFit="1" customWidth="1"/>
    <col min="3809" max="3820" width="12.5" style="4" bestFit="1" customWidth="1"/>
    <col min="3821" max="4063" width="53.5" style="4"/>
    <col min="4064" max="4064" width="27.5" style="4" bestFit="1" customWidth="1"/>
    <col min="4065" max="4076" width="12.5" style="4" bestFit="1" customWidth="1"/>
    <col min="4077" max="4319" width="53.5" style="4"/>
    <col min="4320" max="4320" width="27.5" style="4" bestFit="1" customWidth="1"/>
    <col min="4321" max="4332" width="12.5" style="4" bestFit="1" customWidth="1"/>
    <col min="4333" max="4575" width="53.5" style="4"/>
    <col min="4576" max="4576" width="27.5" style="4" bestFit="1" customWidth="1"/>
    <col min="4577" max="4588" width="12.5" style="4" bestFit="1" customWidth="1"/>
    <col min="4589" max="4831" width="53.5" style="4"/>
    <col min="4832" max="4832" width="27.5" style="4" bestFit="1" customWidth="1"/>
    <col min="4833" max="4844" width="12.5" style="4" bestFit="1" customWidth="1"/>
    <col min="4845" max="5087" width="53.5" style="4"/>
    <col min="5088" max="5088" width="27.5" style="4" bestFit="1" customWidth="1"/>
    <col min="5089" max="5100" width="12.5" style="4" bestFit="1" customWidth="1"/>
    <col min="5101" max="5343" width="53.5" style="4"/>
    <col min="5344" max="5344" width="27.5" style="4" bestFit="1" customWidth="1"/>
    <col min="5345" max="5356" width="12.5" style="4" bestFit="1" customWidth="1"/>
    <col min="5357" max="5599" width="53.5" style="4"/>
    <col min="5600" max="5600" width="27.5" style="4" bestFit="1" customWidth="1"/>
    <col min="5601" max="5612" width="12.5" style="4" bestFit="1" customWidth="1"/>
    <col min="5613" max="5855" width="53.5" style="4"/>
    <col min="5856" max="5856" width="27.5" style="4" bestFit="1" customWidth="1"/>
    <col min="5857" max="5868" width="12.5" style="4" bestFit="1" customWidth="1"/>
    <col min="5869" max="6111" width="53.5" style="4"/>
    <col min="6112" max="6112" width="27.5" style="4" bestFit="1" customWidth="1"/>
    <col min="6113" max="6124" width="12.5" style="4" bestFit="1" customWidth="1"/>
    <col min="6125" max="6367" width="53.5" style="4"/>
    <col min="6368" max="6368" width="27.5" style="4" bestFit="1" customWidth="1"/>
    <col min="6369" max="6380" width="12.5" style="4" bestFit="1" customWidth="1"/>
    <col min="6381" max="6623" width="53.5" style="4"/>
    <col min="6624" max="6624" width="27.5" style="4" bestFit="1" customWidth="1"/>
    <col min="6625" max="6636" width="12.5" style="4" bestFit="1" customWidth="1"/>
    <col min="6637" max="6879" width="53.5" style="4"/>
    <col min="6880" max="6880" width="27.5" style="4" bestFit="1" customWidth="1"/>
    <col min="6881" max="6892" width="12.5" style="4" bestFit="1" customWidth="1"/>
    <col min="6893" max="7135" width="53.5" style="4"/>
    <col min="7136" max="7136" width="27.5" style="4" bestFit="1" customWidth="1"/>
    <col min="7137" max="7148" width="12.5" style="4" bestFit="1" customWidth="1"/>
    <col min="7149" max="7391" width="53.5" style="4"/>
    <col min="7392" max="7392" width="27.5" style="4" bestFit="1" customWidth="1"/>
    <col min="7393" max="7404" width="12.5" style="4" bestFit="1" customWidth="1"/>
    <col min="7405" max="7647" width="53.5" style="4"/>
    <col min="7648" max="7648" width="27.5" style="4" bestFit="1" customWidth="1"/>
    <col min="7649" max="7660" width="12.5" style="4" bestFit="1" customWidth="1"/>
    <col min="7661" max="7903" width="53.5" style="4"/>
    <col min="7904" max="7904" width="27.5" style="4" bestFit="1" customWidth="1"/>
    <col min="7905" max="7916" width="12.5" style="4" bestFit="1" customWidth="1"/>
    <col min="7917" max="8159" width="53.5" style="4"/>
    <col min="8160" max="8160" width="27.5" style="4" bestFit="1" customWidth="1"/>
    <col min="8161" max="8172" width="12.5" style="4" bestFit="1" customWidth="1"/>
    <col min="8173" max="8415" width="53.5" style="4"/>
    <col min="8416" max="8416" width="27.5" style="4" bestFit="1" customWidth="1"/>
    <col min="8417" max="8428" width="12.5" style="4" bestFit="1" customWidth="1"/>
    <col min="8429" max="8671" width="53.5" style="4"/>
    <col min="8672" max="8672" width="27.5" style="4" bestFit="1" customWidth="1"/>
    <col min="8673" max="8684" width="12.5" style="4" bestFit="1" customWidth="1"/>
    <col min="8685" max="8927" width="53.5" style="4"/>
    <col min="8928" max="8928" width="27.5" style="4" bestFit="1" customWidth="1"/>
    <col min="8929" max="8940" width="12.5" style="4" bestFit="1" customWidth="1"/>
    <col min="8941" max="9183" width="53.5" style="4"/>
    <col min="9184" max="9184" width="27.5" style="4" bestFit="1" customWidth="1"/>
    <col min="9185" max="9196" width="12.5" style="4" bestFit="1" customWidth="1"/>
    <col min="9197" max="9439" width="53.5" style="4"/>
    <col min="9440" max="9440" width="27.5" style="4" bestFit="1" customWidth="1"/>
    <col min="9441" max="9452" width="12.5" style="4" bestFit="1" customWidth="1"/>
    <col min="9453" max="9695" width="53.5" style="4"/>
    <col min="9696" max="9696" width="27.5" style="4" bestFit="1" customWidth="1"/>
    <col min="9697" max="9708" width="12.5" style="4" bestFit="1" customWidth="1"/>
    <col min="9709" max="9951" width="53.5" style="4"/>
    <col min="9952" max="9952" width="27.5" style="4" bestFit="1" customWidth="1"/>
    <col min="9953" max="9964" width="12.5" style="4" bestFit="1" customWidth="1"/>
    <col min="9965" max="10207" width="53.5" style="4"/>
    <col min="10208" max="10208" width="27.5" style="4" bestFit="1" customWidth="1"/>
    <col min="10209" max="10220" width="12.5" style="4" bestFit="1" customWidth="1"/>
    <col min="10221" max="10463" width="53.5" style="4"/>
    <col min="10464" max="10464" width="27.5" style="4" bestFit="1" customWidth="1"/>
    <col min="10465" max="10476" width="12.5" style="4" bestFit="1" customWidth="1"/>
    <col min="10477" max="10719" width="53.5" style="4"/>
    <col min="10720" max="10720" width="27.5" style="4" bestFit="1" customWidth="1"/>
    <col min="10721" max="10732" width="12.5" style="4" bestFit="1" customWidth="1"/>
    <col min="10733" max="10975" width="53.5" style="4"/>
    <col min="10976" max="10976" width="27.5" style="4" bestFit="1" customWidth="1"/>
    <col min="10977" max="10988" width="12.5" style="4" bestFit="1" customWidth="1"/>
    <col min="10989" max="11231" width="53.5" style="4"/>
    <col min="11232" max="11232" width="27.5" style="4" bestFit="1" customWidth="1"/>
    <col min="11233" max="11244" width="12.5" style="4" bestFit="1" customWidth="1"/>
    <col min="11245" max="11487" width="53.5" style="4"/>
    <col min="11488" max="11488" width="27.5" style="4" bestFit="1" customWidth="1"/>
    <col min="11489" max="11500" width="12.5" style="4" bestFit="1" customWidth="1"/>
    <col min="11501" max="11743" width="53.5" style="4"/>
    <col min="11744" max="11744" width="27.5" style="4" bestFit="1" customWidth="1"/>
    <col min="11745" max="11756" width="12.5" style="4" bestFit="1" customWidth="1"/>
    <col min="11757" max="11999" width="53.5" style="4"/>
    <col min="12000" max="12000" width="27.5" style="4" bestFit="1" customWidth="1"/>
    <col min="12001" max="12012" width="12.5" style="4" bestFit="1" customWidth="1"/>
    <col min="12013" max="12255" width="53.5" style="4"/>
    <col min="12256" max="12256" width="27.5" style="4" bestFit="1" customWidth="1"/>
    <col min="12257" max="12268" width="12.5" style="4" bestFit="1" customWidth="1"/>
    <col min="12269" max="12511" width="53.5" style="4"/>
    <col min="12512" max="12512" width="27.5" style="4" bestFit="1" customWidth="1"/>
    <col min="12513" max="12524" width="12.5" style="4" bestFit="1" customWidth="1"/>
    <col min="12525" max="12767" width="53.5" style="4"/>
    <col min="12768" max="12768" width="27.5" style="4" bestFit="1" customWidth="1"/>
    <col min="12769" max="12780" width="12.5" style="4" bestFit="1" customWidth="1"/>
    <col min="12781" max="13023" width="53.5" style="4"/>
    <col min="13024" max="13024" width="27.5" style="4" bestFit="1" customWidth="1"/>
    <col min="13025" max="13036" width="12.5" style="4" bestFit="1" customWidth="1"/>
    <col min="13037" max="13279" width="53.5" style="4"/>
    <col min="13280" max="13280" width="27.5" style="4" bestFit="1" customWidth="1"/>
    <col min="13281" max="13292" width="12.5" style="4" bestFit="1" customWidth="1"/>
    <col min="13293" max="13535" width="53.5" style="4"/>
    <col min="13536" max="13536" width="27.5" style="4" bestFit="1" customWidth="1"/>
    <col min="13537" max="13548" width="12.5" style="4" bestFit="1" customWidth="1"/>
    <col min="13549" max="13791" width="53.5" style="4"/>
    <col min="13792" max="13792" width="27.5" style="4" bestFit="1" customWidth="1"/>
    <col min="13793" max="13804" width="12.5" style="4" bestFit="1" customWidth="1"/>
    <col min="13805" max="14047" width="53.5" style="4"/>
    <col min="14048" max="14048" width="27.5" style="4" bestFit="1" customWidth="1"/>
    <col min="14049" max="14060" width="12.5" style="4" bestFit="1" customWidth="1"/>
    <col min="14061" max="14303" width="53.5" style="4"/>
    <col min="14304" max="14304" width="27.5" style="4" bestFit="1" customWidth="1"/>
    <col min="14305" max="14316" width="12.5" style="4" bestFit="1" customWidth="1"/>
    <col min="14317" max="14559" width="53.5" style="4"/>
    <col min="14560" max="14560" width="27.5" style="4" bestFit="1" customWidth="1"/>
    <col min="14561" max="14572" width="12.5" style="4" bestFit="1" customWidth="1"/>
    <col min="14573" max="14815" width="53.5" style="4"/>
    <col min="14816" max="14816" width="27.5" style="4" bestFit="1" customWidth="1"/>
    <col min="14817" max="14828" width="12.5" style="4" bestFit="1" customWidth="1"/>
    <col min="14829" max="15071" width="53.5" style="4"/>
    <col min="15072" max="15072" width="27.5" style="4" bestFit="1" customWidth="1"/>
    <col min="15073" max="15084" width="12.5" style="4" bestFit="1" customWidth="1"/>
    <col min="15085" max="15327" width="53.5" style="4"/>
    <col min="15328" max="15328" width="27.5" style="4" bestFit="1" customWidth="1"/>
    <col min="15329" max="15340" width="12.5" style="4" bestFit="1" customWidth="1"/>
    <col min="15341" max="15583" width="53.5" style="4"/>
    <col min="15584" max="15584" width="27.5" style="4" bestFit="1" customWidth="1"/>
    <col min="15585" max="15596" width="12.5" style="4" bestFit="1" customWidth="1"/>
    <col min="15597" max="15839" width="53.5" style="4"/>
    <col min="15840" max="15840" width="27.5" style="4" bestFit="1" customWidth="1"/>
    <col min="15841" max="15852" width="12.5" style="4" bestFit="1" customWidth="1"/>
    <col min="15853" max="16095" width="53.5" style="4"/>
    <col min="16096" max="16096" width="27.5" style="4" bestFit="1" customWidth="1"/>
    <col min="16097" max="16108" width="12.5" style="4" bestFit="1" customWidth="1"/>
    <col min="16109" max="16384" width="53.5" style="4"/>
  </cols>
  <sheetData>
    <row r="1" spans="2:6" ht="15" customHeight="1" x14ac:dyDescent="0.2"/>
    <row r="2" spans="2:6" ht="15" customHeight="1" x14ac:dyDescent="0.2"/>
    <row r="3" spans="2:6" ht="15" customHeight="1" x14ac:dyDescent="0.2">
      <c r="C3" s="48"/>
      <c r="D3" s="37"/>
    </row>
    <row r="4" spans="2:6" ht="15" customHeight="1" x14ac:dyDescent="0.2">
      <c r="C4" s="48"/>
      <c r="D4" s="37"/>
    </row>
    <row r="5" spans="2:6" x14ac:dyDescent="0.2">
      <c r="C5" s="217" t="s">
        <v>33</v>
      </c>
      <c r="D5" s="218"/>
      <c r="E5" s="218"/>
      <c r="F5" s="219"/>
    </row>
    <row r="6" spans="2:6" x14ac:dyDescent="0.2">
      <c r="C6" s="211"/>
      <c r="D6" s="212"/>
      <c r="E6" s="212"/>
      <c r="F6" s="213"/>
    </row>
    <row r="7" spans="2:6" ht="13" x14ac:dyDescent="0.2">
      <c r="B7" s="4"/>
      <c r="C7" s="211" t="s">
        <v>9</v>
      </c>
      <c r="D7" s="212"/>
      <c r="E7" s="212"/>
      <c r="F7" s="213"/>
    </row>
    <row r="8" spans="2:6" ht="13" x14ac:dyDescent="0.2">
      <c r="B8" s="4"/>
      <c r="C8" s="214"/>
      <c r="D8" s="215"/>
      <c r="E8" s="215"/>
      <c r="F8" s="216"/>
    </row>
    <row r="9" spans="2:6" ht="15" customHeight="1" x14ac:dyDescent="0.2">
      <c r="B9" s="4"/>
    </row>
    <row r="10" spans="2:6" x14ac:dyDescent="0.2">
      <c r="B10" s="138"/>
      <c r="C10" s="199" t="s">
        <v>34</v>
      </c>
    </row>
    <row r="11" spans="2:6" x14ac:dyDescent="0.2">
      <c r="B11" s="138"/>
      <c r="C11" s="199" t="s">
        <v>35</v>
      </c>
    </row>
    <row r="12" spans="2:6" ht="7" customHeight="1" x14ac:dyDescent="0.2">
      <c r="B12" s="138"/>
      <c r="C12" s="199"/>
    </row>
    <row r="13" spans="2:6" ht="15" customHeight="1" x14ac:dyDescent="0.2">
      <c r="B13" s="209" t="s">
        <v>36</v>
      </c>
      <c r="C13" s="45" t="s">
        <v>37</v>
      </c>
    </row>
    <row r="14" spans="2:6" ht="15" customHeight="1" x14ac:dyDescent="0.2">
      <c r="B14" s="210"/>
      <c r="C14" s="46" t="s">
        <v>38</v>
      </c>
    </row>
    <row r="15" spans="2:6" ht="15" customHeight="1" x14ac:dyDescent="0.2">
      <c r="B15" s="71" t="s">
        <v>39</v>
      </c>
      <c r="C15" s="195">
        <v>1607.9299999999998</v>
      </c>
    </row>
    <row r="16" spans="2:6" ht="15" customHeight="1" x14ac:dyDescent="0.2">
      <c r="B16" s="71" t="s">
        <v>40</v>
      </c>
      <c r="C16" s="195">
        <v>370.45</v>
      </c>
    </row>
    <row r="17" spans="2:3" ht="15" customHeight="1" x14ac:dyDescent="0.2">
      <c r="B17" s="71" t="s">
        <v>41</v>
      </c>
      <c r="C17" s="195">
        <v>318.19</v>
      </c>
    </row>
    <row r="18" spans="2:3" ht="15" customHeight="1" x14ac:dyDescent="0.2">
      <c r="B18" s="71" t="s">
        <v>42</v>
      </c>
      <c r="C18" s="195">
        <v>4484.12</v>
      </c>
    </row>
    <row r="19" spans="2:3" ht="15" customHeight="1" x14ac:dyDescent="0.2">
      <c r="B19" s="71" t="s">
        <v>43</v>
      </c>
      <c r="C19" s="195">
        <v>714.01</v>
      </c>
    </row>
    <row r="20" spans="2:3" ht="15" customHeight="1" x14ac:dyDescent="0.2">
      <c r="B20" s="71" t="s">
        <v>44</v>
      </c>
      <c r="C20" s="195">
        <v>569.97</v>
      </c>
    </row>
    <row r="21" spans="2:3" ht="15" customHeight="1" x14ac:dyDescent="0.2">
      <c r="B21" s="71" t="s">
        <v>45</v>
      </c>
      <c r="C21" s="195">
        <v>802.03816508699992</v>
      </c>
    </row>
    <row r="22" spans="2:3" ht="15" customHeight="1" x14ac:dyDescent="0.2">
      <c r="B22" s="71" t="s">
        <v>46</v>
      </c>
      <c r="C22" s="195">
        <v>216.79000000000002</v>
      </c>
    </row>
    <row r="23" spans="2:3" ht="15" customHeight="1" x14ac:dyDescent="0.2">
      <c r="B23" s="71" t="s">
        <v>47</v>
      </c>
      <c r="C23" s="195">
        <v>1475.81</v>
      </c>
    </row>
    <row r="24" spans="2:3" ht="15" customHeight="1" x14ac:dyDescent="0.2">
      <c r="B24" s="71" t="s">
        <v>48</v>
      </c>
      <c r="C24" s="195">
        <v>605.9</v>
      </c>
    </row>
    <row r="25" spans="2:3" ht="15" customHeight="1" x14ac:dyDescent="0.2">
      <c r="B25" s="71" t="s">
        <v>49</v>
      </c>
      <c r="C25" s="195">
        <v>295.7</v>
      </c>
    </row>
    <row r="26" spans="2:3" ht="15" customHeight="1" x14ac:dyDescent="0.2">
      <c r="B26" s="71" t="s">
        <v>50</v>
      </c>
      <c r="C26" s="195">
        <v>1189.1500000000001</v>
      </c>
    </row>
    <row r="27" spans="2:3" ht="15" customHeight="1" x14ac:dyDescent="0.2">
      <c r="B27" s="71" t="s">
        <v>51</v>
      </c>
      <c r="C27" s="195">
        <v>962.22</v>
      </c>
    </row>
    <row r="28" spans="2:3" ht="15" customHeight="1" x14ac:dyDescent="0.2">
      <c r="B28" s="71" t="s">
        <v>52</v>
      </c>
      <c r="C28" s="195">
        <v>801.22</v>
      </c>
    </row>
    <row r="29" spans="2:3" ht="15" customHeight="1" x14ac:dyDescent="0.2">
      <c r="B29" s="71" t="s">
        <v>53</v>
      </c>
      <c r="C29" s="195">
        <v>1366.6100000000001</v>
      </c>
    </row>
    <row r="30" spans="2:3" ht="15" customHeight="1" x14ac:dyDescent="0.2">
      <c r="B30" s="71" t="s">
        <v>54</v>
      </c>
      <c r="C30" s="195">
        <v>989.87000000000012</v>
      </c>
    </row>
    <row r="31" spans="2:3" ht="15" customHeight="1" x14ac:dyDescent="0.2">
      <c r="B31" s="71" t="s">
        <v>55</v>
      </c>
      <c r="C31" s="195">
        <v>338.14000000000004</v>
      </c>
    </row>
    <row r="32" spans="2:3" ht="25" customHeight="1" x14ac:dyDescent="0.2">
      <c r="B32" s="71" t="s">
        <v>56</v>
      </c>
      <c r="C32" s="195">
        <v>748.35</v>
      </c>
    </row>
    <row r="33" spans="2:4" ht="15" customHeight="1" x14ac:dyDescent="0.2">
      <c r="B33" s="71" t="s">
        <v>57</v>
      </c>
      <c r="C33" s="195">
        <v>501.69</v>
      </c>
    </row>
    <row r="34" spans="2:4" ht="15" customHeight="1" x14ac:dyDescent="0.2">
      <c r="B34" s="70"/>
      <c r="C34" s="200"/>
    </row>
    <row r="35" spans="2:4" s="33" customFormat="1" ht="17" x14ac:dyDescent="0.2">
      <c r="B35" s="9" t="s">
        <v>58</v>
      </c>
      <c r="C35" s="201">
        <f>SUM(C15:C34)</f>
        <v>18358.158165086996</v>
      </c>
      <c r="D35" s="34"/>
    </row>
    <row r="36" spans="2:4" s="34" customFormat="1" x14ac:dyDescent="0.2">
      <c r="B36" s="1"/>
      <c r="C36" s="6"/>
    </row>
    <row r="37" spans="2:4" x14ac:dyDescent="0.2">
      <c r="B37" s="76" t="s">
        <v>59</v>
      </c>
      <c r="C37" s="156"/>
    </row>
    <row r="38" spans="2:4" x14ac:dyDescent="0.2">
      <c r="B38" s="77" t="s">
        <v>60</v>
      </c>
      <c r="C38" s="202"/>
    </row>
  </sheetData>
  <sheetProtection formatCells="0" formatColumns="0" formatRows="0" insertColumns="0" insertRows="0" insertHyperlinks="0" deleteColumns="0" deleteRows="0" sort="0" autoFilter="0" pivotTables="0"/>
  <mergeCells count="3">
    <mergeCell ref="B13:B14"/>
    <mergeCell ref="C7:F8"/>
    <mergeCell ref="C5:F6"/>
  </mergeCells>
  <phoneticPr fontId="16" type="noConversion"/>
  <pageMargins left="0.7" right="0.7" top="0.75" bottom="0.75" header="0.3" footer="0.3"/>
  <pageSetup paperSize="9" scale="8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EB1B0-47C3-41AF-80C2-45BA57DADE3B}">
  <sheetPr>
    <tabColor rgb="FFC92274"/>
    <pageSetUpPr fitToPage="1"/>
  </sheetPr>
  <dimension ref="B1:K37"/>
  <sheetViews>
    <sheetView showGridLines="0" topLeftCell="A31" zoomScaleNormal="100" workbookViewId="0">
      <selection activeCell="E37" sqref="B12:E37"/>
    </sheetView>
  </sheetViews>
  <sheetFormatPr baseColWidth="10" defaultColWidth="53.5" defaultRowHeight="16" x14ac:dyDescent="0.2"/>
  <cols>
    <col min="1" max="1" width="5.83203125" style="4" customWidth="1"/>
    <col min="2" max="2" width="51.6640625" style="4" customWidth="1"/>
    <col min="3" max="3" width="12.5" style="7" bestFit="1" customWidth="1"/>
    <col min="4" max="4" width="10.83203125" style="4" customWidth="1"/>
    <col min="5" max="5" width="26" style="4" customWidth="1"/>
    <col min="6" max="228" width="9.1640625" style="4"/>
    <col min="229" max="229" width="27.5" style="4" bestFit="1" customWidth="1"/>
    <col min="230" max="241" width="12.5" style="4" bestFit="1" customWidth="1"/>
    <col min="242" max="484" width="9.1640625" style="4"/>
    <col min="485" max="485" width="27.5" style="4" bestFit="1" customWidth="1"/>
    <col min="486" max="497" width="12.5" style="4" bestFit="1" customWidth="1"/>
    <col min="498" max="740" width="9.1640625" style="4"/>
    <col min="741" max="741" width="27.5" style="4" bestFit="1" customWidth="1"/>
    <col min="742" max="753" width="12.5" style="4" bestFit="1" customWidth="1"/>
    <col min="754" max="996" width="9.1640625" style="4"/>
    <col min="997" max="997" width="27.5" style="4" bestFit="1" customWidth="1"/>
    <col min="998" max="1009" width="12.5" style="4" bestFit="1" customWidth="1"/>
    <col min="1010" max="1252" width="9.1640625" style="4"/>
    <col min="1253" max="1253" width="27.5" style="4" bestFit="1" customWidth="1"/>
    <col min="1254" max="1265" width="12.5" style="4" bestFit="1" customWidth="1"/>
    <col min="1266" max="1508" width="9.1640625" style="4"/>
    <col min="1509" max="1509" width="27.5" style="4" bestFit="1" customWidth="1"/>
    <col min="1510" max="1521" width="12.5" style="4" bestFit="1" customWidth="1"/>
    <col min="1522" max="1764" width="9.1640625" style="4"/>
    <col min="1765" max="1765" width="27.5" style="4" bestFit="1" customWidth="1"/>
    <col min="1766" max="1777" width="12.5" style="4" bestFit="1" customWidth="1"/>
    <col min="1778" max="2020" width="9.1640625" style="4"/>
    <col min="2021" max="2021" width="27.5" style="4" bestFit="1" customWidth="1"/>
    <col min="2022" max="2033" width="12.5" style="4" bestFit="1" customWidth="1"/>
    <col min="2034" max="2276" width="9.1640625" style="4"/>
    <col min="2277" max="2277" width="27.5" style="4" bestFit="1" customWidth="1"/>
    <col min="2278" max="2289" width="12.5" style="4" bestFit="1" customWidth="1"/>
    <col min="2290" max="2532" width="9.1640625" style="4"/>
    <col min="2533" max="2533" width="27.5" style="4" bestFit="1" customWidth="1"/>
    <col min="2534" max="2545" width="12.5" style="4" bestFit="1" customWidth="1"/>
    <col min="2546" max="2788" width="9.1640625" style="4"/>
    <col min="2789" max="2789" width="27.5" style="4" bestFit="1" customWidth="1"/>
    <col min="2790" max="2801" width="12.5" style="4" bestFit="1" customWidth="1"/>
    <col min="2802" max="3044" width="9.1640625" style="4"/>
    <col min="3045" max="3045" width="27.5" style="4" bestFit="1" customWidth="1"/>
    <col min="3046" max="3057" width="12.5" style="4" bestFit="1" customWidth="1"/>
    <col min="3058" max="3300" width="9.1640625" style="4"/>
    <col min="3301" max="3301" width="27.5" style="4" bestFit="1" customWidth="1"/>
    <col min="3302" max="3313" width="12.5" style="4" bestFit="1" customWidth="1"/>
    <col min="3314" max="3556" width="9.1640625" style="4"/>
    <col min="3557" max="3557" width="27.5" style="4" bestFit="1" customWidth="1"/>
    <col min="3558" max="3569" width="12.5" style="4" bestFit="1" customWidth="1"/>
    <col min="3570" max="3812" width="9.1640625" style="4"/>
    <col min="3813" max="3813" width="27.5" style="4" bestFit="1" customWidth="1"/>
    <col min="3814" max="3825" width="12.5" style="4" bestFit="1" customWidth="1"/>
    <col min="3826" max="4068" width="9.1640625" style="4"/>
    <col min="4069" max="4069" width="27.5" style="4" bestFit="1" customWidth="1"/>
    <col min="4070" max="4081" width="12.5" style="4" bestFit="1" customWidth="1"/>
    <col min="4082" max="4324" width="9.1640625" style="4"/>
    <col min="4325" max="4325" width="27.5" style="4" bestFit="1" customWidth="1"/>
    <col min="4326" max="4337" width="12.5" style="4" bestFit="1" customWidth="1"/>
    <col min="4338" max="4580" width="9.1640625" style="4"/>
    <col min="4581" max="4581" width="27.5" style="4" bestFit="1" customWidth="1"/>
    <col min="4582" max="4593" width="12.5" style="4" bestFit="1" customWidth="1"/>
    <col min="4594" max="4836" width="9.1640625" style="4"/>
    <col min="4837" max="4837" width="27.5" style="4" bestFit="1" customWidth="1"/>
    <col min="4838" max="4849" width="12.5" style="4" bestFit="1" customWidth="1"/>
    <col min="4850" max="5092" width="9.1640625" style="4"/>
    <col min="5093" max="5093" width="27.5" style="4" bestFit="1" customWidth="1"/>
    <col min="5094" max="5105" width="12.5" style="4" bestFit="1" customWidth="1"/>
    <col min="5106" max="5348" width="9.1640625" style="4"/>
    <col min="5349" max="5349" width="27.5" style="4" bestFit="1" customWidth="1"/>
    <col min="5350" max="5361" width="12.5" style="4" bestFit="1" customWidth="1"/>
    <col min="5362" max="5604" width="9.1640625" style="4"/>
    <col min="5605" max="5605" width="27.5" style="4" bestFit="1" customWidth="1"/>
    <col min="5606" max="5617" width="12.5" style="4" bestFit="1" customWidth="1"/>
    <col min="5618" max="5860" width="9.1640625" style="4"/>
    <col min="5861" max="5861" width="27.5" style="4" bestFit="1" customWidth="1"/>
    <col min="5862" max="5873" width="12.5" style="4" bestFit="1" customWidth="1"/>
    <col min="5874" max="6116" width="9.1640625" style="4"/>
    <col min="6117" max="6117" width="27.5" style="4" bestFit="1" customWidth="1"/>
    <col min="6118" max="6129" width="12.5" style="4" bestFit="1" customWidth="1"/>
    <col min="6130" max="6372" width="9.1640625" style="4"/>
    <col min="6373" max="6373" width="27.5" style="4" bestFit="1" customWidth="1"/>
    <col min="6374" max="6385" width="12.5" style="4" bestFit="1" customWidth="1"/>
    <col min="6386" max="6628" width="9.1640625" style="4"/>
    <col min="6629" max="6629" width="27.5" style="4" bestFit="1" customWidth="1"/>
    <col min="6630" max="6641" width="12.5" style="4" bestFit="1" customWidth="1"/>
    <col min="6642" max="6884" width="9.1640625" style="4"/>
    <col min="6885" max="6885" width="27.5" style="4" bestFit="1" customWidth="1"/>
    <col min="6886" max="6897" width="12.5" style="4" bestFit="1" customWidth="1"/>
    <col min="6898" max="7140" width="9.1640625" style="4"/>
    <col min="7141" max="7141" width="27.5" style="4" bestFit="1" customWidth="1"/>
    <col min="7142" max="7153" width="12.5" style="4" bestFit="1" customWidth="1"/>
    <col min="7154" max="7396" width="9.1640625" style="4"/>
    <col min="7397" max="7397" width="27.5" style="4" bestFit="1" customWidth="1"/>
    <col min="7398" max="7409" width="12.5" style="4" bestFit="1" customWidth="1"/>
    <col min="7410" max="7652" width="9.1640625" style="4"/>
    <col min="7653" max="7653" width="27.5" style="4" bestFit="1" customWidth="1"/>
    <col min="7654" max="7665" width="12.5" style="4" bestFit="1" customWidth="1"/>
    <col min="7666" max="7908" width="9.1640625" style="4"/>
    <col min="7909" max="7909" width="27.5" style="4" bestFit="1" customWidth="1"/>
    <col min="7910" max="7921" width="12.5" style="4" bestFit="1" customWidth="1"/>
    <col min="7922" max="8164" width="9.1640625" style="4"/>
    <col min="8165" max="8165" width="27.5" style="4" bestFit="1" customWidth="1"/>
    <col min="8166" max="8177" width="12.5" style="4" bestFit="1" customWidth="1"/>
    <col min="8178" max="8420" width="9.1640625" style="4"/>
    <col min="8421" max="8421" width="27.5" style="4" bestFit="1" customWidth="1"/>
    <col min="8422" max="8433" width="12.5" style="4" bestFit="1" customWidth="1"/>
    <col min="8434" max="8676" width="9.1640625" style="4"/>
    <col min="8677" max="8677" width="27.5" style="4" bestFit="1" customWidth="1"/>
    <col min="8678" max="8689" width="12.5" style="4" bestFit="1" customWidth="1"/>
    <col min="8690" max="8932" width="9.1640625" style="4"/>
    <col min="8933" max="8933" width="27.5" style="4" bestFit="1" customWidth="1"/>
    <col min="8934" max="8945" width="12.5" style="4" bestFit="1" customWidth="1"/>
    <col min="8946" max="9188" width="9.1640625" style="4"/>
    <col min="9189" max="9189" width="27.5" style="4" bestFit="1" customWidth="1"/>
    <col min="9190" max="9201" width="12.5" style="4" bestFit="1" customWidth="1"/>
    <col min="9202" max="9444" width="9.1640625" style="4"/>
    <col min="9445" max="9445" width="27.5" style="4" bestFit="1" customWidth="1"/>
    <col min="9446" max="9457" width="12.5" style="4" bestFit="1" customWidth="1"/>
    <col min="9458" max="9700" width="9.1640625" style="4"/>
    <col min="9701" max="9701" width="27.5" style="4" bestFit="1" customWidth="1"/>
    <col min="9702" max="9713" width="12.5" style="4" bestFit="1" customWidth="1"/>
    <col min="9714" max="9956" width="9.1640625" style="4"/>
    <col min="9957" max="9957" width="27.5" style="4" bestFit="1" customWidth="1"/>
    <col min="9958" max="9969" width="12.5" style="4" bestFit="1" customWidth="1"/>
    <col min="9970" max="10212" width="9.1640625" style="4"/>
    <col min="10213" max="10213" width="27.5" style="4" bestFit="1" customWidth="1"/>
    <col min="10214" max="10225" width="12.5" style="4" bestFit="1" customWidth="1"/>
    <col min="10226" max="10468" width="9.1640625" style="4"/>
    <col min="10469" max="10469" width="27.5" style="4" bestFit="1" customWidth="1"/>
    <col min="10470" max="10481" width="12.5" style="4" bestFit="1" customWidth="1"/>
    <col min="10482" max="10724" width="9.1640625" style="4"/>
    <col min="10725" max="10725" width="27.5" style="4" bestFit="1" customWidth="1"/>
    <col min="10726" max="10737" width="12.5" style="4" bestFit="1" customWidth="1"/>
    <col min="10738" max="10980" width="9.1640625" style="4"/>
    <col min="10981" max="10981" width="27.5" style="4" bestFit="1" customWidth="1"/>
    <col min="10982" max="10993" width="12.5" style="4" bestFit="1" customWidth="1"/>
    <col min="10994" max="11236" width="9.1640625" style="4"/>
    <col min="11237" max="11237" width="27.5" style="4" bestFit="1" customWidth="1"/>
    <col min="11238" max="11249" width="12.5" style="4" bestFit="1" customWidth="1"/>
    <col min="11250" max="11492" width="9.1640625" style="4"/>
    <col min="11493" max="11493" width="27.5" style="4" bestFit="1" customWidth="1"/>
    <col min="11494" max="11505" width="12.5" style="4" bestFit="1" customWidth="1"/>
    <col min="11506" max="11748" width="9.1640625" style="4"/>
    <col min="11749" max="11749" width="27.5" style="4" bestFit="1" customWidth="1"/>
    <col min="11750" max="11761" width="12.5" style="4" bestFit="1" customWidth="1"/>
    <col min="11762" max="12004" width="9.1640625" style="4"/>
    <col min="12005" max="12005" width="27.5" style="4" bestFit="1" customWidth="1"/>
    <col min="12006" max="12017" width="12.5" style="4" bestFit="1" customWidth="1"/>
    <col min="12018" max="12260" width="9.1640625" style="4"/>
    <col min="12261" max="12261" width="27.5" style="4" bestFit="1" customWidth="1"/>
    <col min="12262" max="12273" width="12.5" style="4" bestFit="1" customWidth="1"/>
    <col min="12274" max="12516" width="9.1640625" style="4"/>
    <col min="12517" max="12517" width="27.5" style="4" bestFit="1" customWidth="1"/>
    <col min="12518" max="12529" width="12.5" style="4" bestFit="1" customWidth="1"/>
    <col min="12530" max="12772" width="9.1640625" style="4"/>
    <col min="12773" max="12773" width="27.5" style="4" bestFit="1" customWidth="1"/>
    <col min="12774" max="12785" width="12.5" style="4" bestFit="1" customWidth="1"/>
    <col min="12786" max="13028" width="9.1640625" style="4"/>
    <col min="13029" max="13029" width="27.5" style="4" bestFit="1" customWidth="1"/>
    <col min="13030" max="13041" width="12.5" style="4" bestFit="1" customWidth="1"/>
    <col min="13042" max="13284" width="9.1640625" style="4"/>
    <col min="13285" max="13285" width="27.5" style="4" bestFit="1" customWidth="1"/>
    <col min="13286" max="13297" width="12.5" style="4" bestFit="1" customWidth="1"/>
    <col min="13298" max="13540" width="9.1640625" style="4"/>
    <col min="13541" max="13541" width="27.5" style="4" bestFit="1" customWidth="1"/>
    <col min="13542" max="13553" width="12.5" style="4" bestFit="1" customWidth="1"/>
    <col min="13554" max="13796" width="9.1640625" style="4"/>
    <col min="13797" max="13797" width="27.5" style="4" bestFit="1" customWidth="1"/>
    <col min="13798" max="13809" width="12.5" style="4" bestFit="1" customWidth="1"/>
    <col min="13810" max="14052" width="9.1640625" style="4"/>
    <col min="14053" max="14053" width="27.5" style="4" bestFit="1" customWidth="1"/>
    <col min="14054" max="14065" width="12.5" style="4" bestFit="1" customWidth="1"/>
    <col min="14066" max="14308" width="9.1640625" style="4"/>
    <col min="14309" max="14309" width="27.5" style="4" bestFit="1" customWidth="1"/>
    <col min="14310" max="14321" width="12.5" style="4" bestFit="1" customWidth="1"/>
    <col min="14322" max="14564" width="9.1640625" style="4"/>
    <col min="14565" max="14565" width="27.5" style="4" bestFit="1" customWidth="1"/>
    <col min="14566" max="14577" width="12.5" style="4" bestFit="1" customWidth="1"/>
    <col min="14578" max="14820" width="9.1640625" style="4"/>
    <col min="14821" max="14821" width="27.5" style="4" bestFit="1" customWidth="1"/>
    <col min="14822" max="14833" width="12.5" style="4" bestFit="1" customWidth="1"/>
    <col min="14834" max="15076" width="9.1640625" style="4"/>
    <col min="15077" max="15077" width="27.5" style="4" bestFit="1" customWidth="1"/>
    <col min="15078" max="15089" width="12.5" style="4" bestFit="1" customWidth="1"/>
    <col min="15090" max="15332" width="9.1640625" style="4"/>
    <col min="15333" max="15333" width="27.5" style="4" bestFit="1" customWidth="1"/>
    <col min="15334" max="15345" width="12.5" style="4" bestFit="1" customWidth="1"/>
    <col min="15346" max="15588" width="9.1640625" style="4"/>
    <col min="15589" max="15589" width="27.5" style="4" bestFit="1" customWidth="1"/>
    <col min="15590" max="15601" width="12.5" style="4" bestFit="1" customWidth="1"/>
    <col min="15602" max="15844" width="9.1640625" style="4"/>
    <col min="15845" max="15845" width="27.5" style="4" bestFit="1" customWidth="1"/>
    <col min="15846" max="15857" width="12.5" style="4" bestFit="1" customWidth="1"/>
    <col min="15858" max="16100" width="9.1640625" style="4"/>
    <col min="16101" max="16101" width="27.5" style="4" bestFit="1" customWidth="1"/>
    <col min="16102" max="16113" width="12.5" style="4" bestFit="1" customWidth="1"/>
    <col min="16114" max="16384" width="53.5" style="4"/>
  </cols>
  <sheetData>
    <row r="1" spans="2:5" ht="15" customHeight="1" x14ac:dyDescent="0.2"/>
    <row r="2" spans="2:5" ht="15" customHeight="1" x14ac:dyDescent="0.2"/>
    <row r="3" spans="2:5" ht="15" customHeight="1" x14ac:dyDescent="0.2"/>
    <row r="4" spans="2:5" ht="15" customHeight="1" x14ac:dyDescent="0.2"/>
    <row r="5" spans="2:5" ht="15" customHeight="1" x14ac:dyDescent="0.2">
      <c r="C5" s="217" t="s">
        <v>61</v>
      </c>
      <c r="D5" s="218"/>
      <c r="E5" s="219"/>
    </row>
    <row r="6" spans="2:5" ht="15" customHeight="1" x14ac:dyDescent="0.2">
      <c r="C6" s="211"/>
      <c r="D6" s="212"/>
      <c r="E6" s="213"/>
    </row>
    <row r="7" spans="2:5" ht="15" customHeight="1" x14ac:dyDescent="0.2">
      <c r="C7" s="211" t="s">
        <v>62</v>
      </c>
      <c r="D7" s="212"/>
      <c r="E7" s="213"/>
    </row>
    <row r="8" spans="2:5" ht="15" customHeight="1" x14ac:dyDescent="0.2">
      <c r="C8" s="214"/>
      <c r="D8" s="215"/>
      <c r="E8" s="216"/>
    </row>
    <row r="9" spans="2:5" ht="15" customHeight="1" x14ac:dyDescent="0.2">
      <c r="C9" s="8"/>
      <c r="D9" s="8"/>
    </row>
    <row r="10" spans="2:5" ht="25" customHeight="1" x14ac:dyDescent="0.2"/>
    <row r="11" spans="2:5" ht="25" customHeight="1" x14ac:dyDescent="0.2"/>
    <row r="12" spans="2:5" s="7" customFormat="1" ht="17" customHeight="1" x14ac:dyDescent="0.2">
      <c r="B12" s="209" t="s">
        <v>36</v>
      </c>
      <c r="C12" s="45" t="s">
        <v>63</v>
      </c>
      <c r="D12" s="45" t="s">
        <v>64</v>
      </c>
      <c r="E12" s="45" t="s">
        <v>65</v>
      </c>
    </row>
    <row r="13" spans="2:5" s="7" customFormat="1" ht="17" customHeight="1" x14ac:dyDescent="0.2">
      <c r="B13" s="210"/>
      <c r="C13" s="46" t="s">
        <v>66</v>
      </c>
      <c r="D13" s="46" t="s">
        <v>67</v>
      </c>
      <c r="E13" s="46" t="s">
        <v>68</v>
      </c>
    </row>
    <row r="14" spans="2:5" ht="15" customHeight="1" x14ac:dyDescent="0.2">
      <c r="B14" s="71" t="s">
        <v>39</v>
      </c>
      <c r="C14" s="193">
        <v>121394</v>
      </c>
      <c r="D14" s="194">
        <f>Pers!C15</f>
        <v>1607.9299999999998</v>
      </c>
      <c r="E14" s="194">
        <f>C14/D14</f>
        <v>75.497067658417976</v>
      </c>
    </row>
    <row r="15" spans="2:5" ht="15" customHeight="1" x14ac:dyDescent="0.2">
      <c r="B15" s="71" t="s">
        <v>40</v>
      </c>
      <c r="C15" s="195">
        <v>34937</v>
      </c>
      <c r="D15" s="196">
        <f>Pers!C16</f>
        <v>370.45</v>
      </c>
      <c r="E15" s="196">
        <f>C15/D15</f>
        <v>94.309623430962347</v>
      </c>
    </row>
    <row r="16" spans="2:5" ht="15" customHeight="1" x14ac:dyDescent="0.2">
      <c r="B16" s="71" t="s">
        <v>41</v>
      </c>
      <c r="C16" s="195">
        <v>25288</v>
      </c>
      <c r="D16" s="196">
        <f>Pers!C17</f>
        <v>318.19</v>
      </c>
      <c r="E16" s="196">
        <f t="shared" ref="E16:E32" si="0">C16/D16</f>
        <v>79.474527797856624</v>
      </c>
    </row>
    <row r="17" spans="2:5" ht="15" customHeight="1" x14ac:dyDescent="0.2">
      <c r="B17" s="71" t="s">
        <v>42</v>
      </c>
      <c r="C17" s="195">
        <v>187686</v>
      </c>
      <c r="D17" s="196">
        <f>Pers!C18</f>
        <v>4484.12</v>
      </c>
      <c r="E17" s="196">
        <f t="shared" si="0"/>
        <v>41.855704129238291</v>
      </c>
    </row>
    <row r="18" spans="2:5" ht="15" customHeight="1" x14ac:dyDescent="0.2">
      <c r="B18" s="71" t="s">
        <v>43</v>
      </c>
      <c r="C18" s="195">
        <v>48223</v>
      </c>
      <c r="D18" s="196">
        <f>Pers!C19</f>
        <v>714.01</v>
      </c>
      <c r="E18" s="196">
        <f t="shared" si="0"/>
        <v>67.53826977213204</v>
      </c>
    </row>
    <row r="19" spans="2:5" ht="15" customHeight="1" x14ac:dyDescent="0.2">
      <c r="B19" s="71" t="s">
        <v>44</v>
      </c>
      <c r="C19" s="195">
        <v>43481</v>
      </c>
      <c r="D19" s="196">
        <f>Pers!C20</f>
        <v>569.97</v>
      </c>
      <c r="E19" s="196">
        <f t="shared" si="0"/>
        <v>76.286471217783387</v>
      </c>
    </row>
    <row r="20" spans="2:5" ht="15" customHeight="1" x14ac:dyDescent="0.2">
      <c r="B20" s="71" t="s">
        <v>45</v>
      </c>
      <c r="C20" s="195">
        <v>56271</v>
      </c>
      <c r="D20" s="196">
        <f>Pers!C21</f>
        <v>802.03816508699992</v>
      </c>
      <c r="E20" s="196">
        <f t="shared" si="0"/>
        <v>70.160002914444959</v>
      </c>
    </row>
    <row r="21" spans="2:5" ht="15" customHeight="1" x14ac:dyDescent="0.2">
      <c r="B21" s="71" t="s">
        <v>46</v>
      </c>
      <c r="C21" s="195">
        <v>25202</v>
      </c>
      <c r="D21" s="196">
        <f>Pers!C22</f>
        <v>216.79000000000002</v>
      </c>
      <c r="E21" s="196">
        <f t="shared" si="0"/>
        <v>116.25074957331979</v>
      </c>
    </row>
    <row r="22" spans="2:5" ht="15" customHeight="1" x14ac:dyDescent="0.2">
      <c r="B22" s="71" t="s">
        <v>47</v>
      </c>
      <c r="C22" s="195">
        <v>86917</v>
      </c>
      <c r="D22" s="196">
        <f>Pers!C23</f>
        <v>1475.81</v>
      </c>
      <c r="E22" s="196">
        <f t="shared" si="0"/>
        <v>58.894437630860345</v>
      </c>
    </row>
    <row r="23" spans="2:5" ht="15" customHeight="1" x14ac:dyDescent="0.2">
      <c r="B23" s="71" t="s">
        <v>48</v>
      </c>
      <c r="C23" s="195">
        <v>52604</v>
      </c>
      <c r="D23" s="196">
        <f>Pers!C24</f>
        <v>605.9</v>
      </c>
      <c r="E23" s="196">
        <f t="shared" si="0"/>
        <v>86.819607195906912</v>
      </c>
    </row>
    <row r="24" spans="2:5" ht="15" customHeight="1" x14ac:dyDescent="0.2">
      <c r="B24" s="71" t="s">
        <v>49</v>
      </c>
      <c r="C24" s="195">
        <v>21997</v>
      </c>
      <c r="D24" s="196">
        <f>Pers!C25</f>
        <v>295.7</v>
      </c>
      <c r="E24" s="196">
        <f t="shared" si="0"/>
        <v>74.389584037876233</v>
      </c>
    </row>
    <row r="25" spans="2:5" ht="15" customHeight="1" x14ac:dyDescent="0.2">
      <c r="B25" s="71" t="s">
        <v>50</v>
      </c>
      <c r="C25" s="195">
        <v>97102</v>
      </c>
      <c r="D25" s="196">
        <f>Pers!C26</f>
        <v>1189.1500000000001</v>
      </c>
      <c r="E25" s="196">
        <f t="shared" si="0"/>
        <v>81.656645503090431</v>
      </c>
    </row>
    <row r="26" spans="2:5" ht="15" customHeight="1" x14ac:dyDescent="0.2">
      <c r="B26" s="71" t="s">
        <v>51</v>
      </c>
      <c r="C26" s="195">
        <v>48498</v>
      </c>
      <c r="D26" s="196">
        <f>Pers!C27</f>
        <v>962.22</v>
      </c>
      <c r="E26" s="196">
        <f t="shared" si="0"/>
        <v>50.402194924237698</v>
      </c>
    </row>
    <row r="27" spans="2:5" ht="15" customHeight="1" x14ac:dyDescent="0.2">
      <c r="B27" s="71" t="s">
        <v>52</v>
      </c>
      <c r="C27" s="195">
        <v>26809</v>
      </c>
      <c r="D27" s="196">
        <f>Pers!C28</f>
        <v>801.22</v>
      </c>
      <c r="E27" s="196">
        <f t="shared" si="0"/>
        <v>33.460223159681483</v>
      </c>
    </row>
    <row r="28" spans="2:5" ht="15" customHeight="1" x14ac:dyDescent="0.2">
      <c r="B28" s="71" t="s">
        <v>53</v>
      </c>
      <c r="C28" s="195">
        <v>130270</v>
      </c>
      <c r="D28" s="196">
        <f>Pers!C29</f>
        <v>1366.6100000000001</v>
      </c>
      <c r="E28" s="196">
        <f t="shared" si="0"/>
        <v>95.323464631460325</v>
      </c>
    </row>
    <row r="29" spans="2:5" ht="15" customHeight="1" x14ac:dyDescent="0.2">
      <c r="B29" s="71" t="s">
        <v>54</v>
      </c>
      <c r="C29" s="195">
        <v>84647</v>
      </c>
      <c r="D29" s="196">
        <f>Pers!C30</f>
        <v>989.87000000000012</v>
      </c>
      <c r="E29" s="196">
        <f t="shared" si="0"/>
        <v>85.513249214543308</v>
      </c>
    </row>
    <row r="30" spans="2:5" ht="15" customHeight="1" x14ac:dyDescent="0.2">
      <c r="B30" s="71" t="s">
        <v>55</v>
      </c>
      <c r="C30" s="195">
        <v>25190</v>
      </c>
      <c r="D30" s="196">
        <f>Pers!C31</f>
        <v>338.14000000000004</v>
      </c>
      <c r="E30" s="196">
        <f t="shared" si="0"/>
        <v>74.495770982433299</v>
      </c>
    </row>
    <row r="31" spans="2:5" ht="15" customHeight="1" x14ac:dyDescent="0.2">
      <c r="B31" s="71" t="s">
        <v>56</v>
      </c>
      <c r="C31" s="195">
        <v>58448</v>
      </c>
      <c r="D31" s="196">
        <f>Pers!C32</f>
        <v>748.35</v>
      </c>
      <c r="E31" s="196">
        <f t="shared" si="0"/>
        <v>78.102492149395331</v>
      </c>
    </row>
    <row r="32" spans="2:5" ht="15" customHeight="1" x14ac:dyDescent="0.2">
      <c r="B32" s="71" t="s">
        <v>57</v>
      </c>
      <c r="C32" s="195">
        <v>42106</v>
      </c>
      <c r="D32" s="196">
        <f>Pers!C33</f>
        <v>501.69</v>
      </c>
      <c r="E32" s="196">
        <f t="shared" si="0"/>
        <v>83.928322270724948</v>
      </c>
    </row>
    <row r="33" spans="2:11" ht="25" customHeight="1" x14ac:dyDescent="0.2">
      <c r="B33" s="70"/>
      <c r="C33" s="197"/>
      <c r="D33" s="104"/>
      <c r="E33" s="104"/>
    </row>
    <row r="34" spans="2:11" ht="25" customHeight="1" x14ac:dyDescent="0.2">
      <c r="B34" s="9" t="s">
        <v>58</v>
      </c>
      <c r="C34" s="198">
        <f>SUM(C14:C32)</f>
        <v>1217070</v>
      </c>
      <c r="D34" s="198">
        <f>SUM(D14:D32)</f>
        <v>18358.158165086996</v>
      </c>
      <c r="E34" s="198">
        <f>C34/D34</f>
        <v>66.295866342114209</v>
      </c>
    </row>
    <row r="35" spans="2:11" ht="25" customHeight="1" x14ac:dyDescent="0.2">
      <c r="B35" s="1"/>
      <c r="C35" s="6"/>
      <c r="D35" s="104"/>
      <c r="E35" s="104"/>
    </row>
    <row r="36" spans="2:11" s="33" customFormat="1" ht="15" customHeight="1" x14ac:dyDescent="0.2">
      <c r="B36" s="76" t="s">
        <v>194</v>
      </c>
      <c r="C36" s="76"/>
      <c r="D36" s="76"/>
      <c r="E36" s="76"/>
      <c r="F36" s="32"/>
      <c r="G36" s="32"/>
      <c r="H36" s="32"/>
      <c r="I36" s="32"/>
      <c r="J36" s="32"/>
      <c r="K36" s="32"/>
    </row>
    <row r="37" spans="2:11" s="33" customFormat="1" ht="15" customHeight="1" x14ac:dyDescent="0.2">
      <c r="B37" s="76" t="s">
        <v>193</v>
      </c>
      <c r="C37" s="76"/>
      <c r="D37" s="76"/>
      <c r="E37" s="76"/>
      <c r="F37" s="32"/>
      <c r="G37" s="32"/>
      <c r="H37" s="32"/>
      <c r="I37" s="32"/>
    </row>
  </sheetData>
  <sheetProtection formatCells="0" formatColumns="0" formatRows="0" insertColumns="0" insertRows="0" insertHyperlinks="0" deleteColumns="0" deleteRows="0" sort="0" autoFilter="0" pivotTables="0"/>
  <mergeCells count="3">
    <mergeCell ref="B12:B13"/>
    <mergeCell ref="C5:E6"/>
    <mergeCell ref="C7:E8"/>
  </mergeCells>
  <pageMargins left="0.7" right="0.7" top="0.75" bottom="0.75" header="0.3" footer="0.3"/>
  <pageSetup paperSize="9" scale="7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6AC04-08DD-4C6D-AEC2-394AB2687CA5}">
  <sheetPr>
    <tabColor rgb="FFC92274"/>
    <pageSetUpPr fitToPage="1"/>
  </sheetPr>
  <dimension ref="B1:K37"/>
  <sheetViews>
    <sheetView showGridLines="0" topLeftCell="A4" zoomScaleNormal="100" zoomScaleSheetLayoutView="30" zoomScalePageLayoutView="114" workbookViewId="0">
      <selection activeCell="B12" sqref="B12:E73"/>
    </sheetView>
  </sheetViews>
  <sheetFormatPr baseColWidth="10" defaultColWidth="53.5" defaultRowHeight="16" x14ac:dyDescent="0.2"/>
  <cols>
    <col min="1" max="1" width="5.83203125" style="4" customWidth="1"/>
    <col min="2" max="2" width="51.6640625" style="7" customWidth="1"/>
    <col min="3" max="3" width="7.33203125" style="4" customWidth="1"/>
    <col min="4" max="4" width="12.33203125" style="4" bestFit="1" customWidth="1"/>
    <col min="5" max="5" width="15.6640625" style="4" bestFit="1" customWidth="1"/>
    <col min="6" max="6" width="5.83203125" style="4" customWidth="1"/>
    <col min="7" max="11" width="8.6640625" style="4" customWidth="1"/>
    <col min="12" max="228" width="53.5" style="4"/>
    <col min="229" max="229" width="27.5" style="4" bestFit="1" customWidth="1"/>
    <col min="230" max="241" width="12.5" style="4" bestFit="1" customWidth="1"/>
    <col min="242" max="484" width="53.5" style="4"/>
    <col min="485" max="485" width="27.5" style="4" bestFit="1" customWidth="1"/>
    <col min="486" max="497" width="12.5" style="4" bestFit="1" customWidth="1"/>
    <col min="498" max="740" width="53.5" style="4"/>
    <col min="741" max="741" width="27.5" style="4" bestFit="1" customWidth="1"/>
    <col min="742" max="753" width="12.5" style="4" bestFit="1" customWidth="1"/>
    <col min="754" max="996" width="53.5" style="4"/>
    <col min="997" max="997" width="27.5" style="4" bestFit="1" customWidth="1"/>
    <col min="998" max="1009" width="12.5" style="4" bestFit="1" customWidth="1"/>
    <col min="1010" max="1252" width="53.5" style="4"/>
    <col min="1253" max="1253" width="27.5" style="4" bestFit="1" customWidth="1"/>
    <col min="1254" max="1265" width="12.5" style="4" bestFit="1" customWidth="1"/>
    <col min="1266" max="1508" width="53.5" style="4"/>
    <col min="1509" max="1509" width="27.5" style="4" bestFit="1" customWidth="1"/>
    <col min="1510" max="1521" width="12.5" style="4" bestFit="1" customWidth="1"/>
    <col min="1522" max="1764" width="53.5" style="4"/>
    <col min="1765" max="1765" width="27.5" style="4" bestFit="1" customWidth="1"/>
    <col min="1766" max="1777" width="12.5" style="4" bestFit="1" customWidth="1"/>
    <col min="1778" max="2020" width="53.5" style="4"/>
    <col min="2021" max="2021" width="27.5" style="4" bestFit="1" customWidth="1"/>
    <col min="2022" max="2033" width="12.5" style="4" bestFit="1" customWidth="1"/>
    <col min="2034" max="2276" width="53.5" style="4"/>
    <col min="2277" max="2277" width="27.5" style="4" bestFit="1" customWidth="1"/>
    <col min="2278" max="2289" width="12.5" style="4" bestFit="1" customWidth="1"/>
    <col min="2290" max="2532" width="53.5" style="4"/>
    <col min="2533" max="2533" width="27.5" style="4" bestFit="1" customWidth="1"/>
    <col min="2534" max="2545" width="12.5" style="4" bestFit="1" customWidth="1"/>
    <col min="2546" max="2788" width="53.5" style="4"/>
    <col min="2789" max="2789" width="27.5" style="4" bestFit="1" customWidth="1"/>
    <col min="2790" max="2801" width="12.5" style="4" bestFit="1" customWidth="1"/>
    <col min="2802" max="3044" width="53.5" style="4"/>
    <col min="3045" max="3045" width="27.5" style="4" bestFit="1" customWidth="1"/>
    <col min="3046" max="3057" width="12.5" style="4" bestFit="1" customWidth="1"/>
    <col min="3058" max="3300" width="53.5" style="4"/>
    <col min="3301" max="3301" width="27.5" style="4" bestFit="1" customWidth="1"/>
    <col min="3302" max="3313" width="12.5" style="4" bestFit="1" customWidth="1"/>
    <col min="3314" max="3556" width="53.5" style="4"/>
    <col min="3557" max="3557" width="27.5" style="4" bestFit="1" customWidth="1"/>
    <col min="3558" max="3569" width="12.5" style="4" bestFit="1" customWidth="1"/>
    <col min="3570" max="3812" width="53.5" style="4"/>
    <col min="3813" max="3813" width="27.5" style="4" bestFit="1" customWidth="1"/>
    <col min="3814" max="3825" width="12.5" style="4" bestFit="1" customWidth="1"/>
    <col min="3826" max="4068" width="53.5" style="4"/>
    <col min="4069" max="4069" width="27.5" style="4" bestFit="1" customWidth="1"/>
    <col min="4070" max="4081" width="12.5" style="4" bestFit="1" customWidth="1"/>
    <col min="4082" max="4324" width="53.5" style="4"/>
    <col min="4325" max="4325" width="27.5" style="4" bestFit="1" customWidth="1"/>
    <col min="4326" max="4337" width="12.5" style="4" bestFit="1" customWidth="1"/>
    <col min="4338" max="4580" width="53.5" style="4"/>
    <col min="4581" max="4581" width="27.5" style="4" bestFit="1" customWidth="1"/>
    <col min="4582" max="4593" width="12.5" style="4" bestFit="1" customWidth="1"/>
    <col min="4594" max="4836" width="53.5" style="4"/>
    <col min="4837" max="4837" width="27.5" style="4" bestFit="1" customWidth="1"/>
    <col min="4838" max="4849" width="12.5" style="4" bestFit="1" customWidth="1"/>
    <col min="4850" max="5092" width="53.5" style="4"/>
    <col min="5093" max="5093" width="27.5" style="4" bestFit="1" customWidth="1"/>
    <col min="5094" max="5105" width="12.5" style="4" bestFit="1" customWidth="1"/>
    <col min="5106" max="5348" width="53.5" style="4"/>
    <col min="5349" max="5349" width="27.5" style="4" bestFit="1" customWidth="1"/>
    <col min="5350" max="5361" width="12.5" style="4" bestFit="1" customWidth="1"/>
    <col min="5362" max="5604" width="53.5" style="4"/>
    <col min="5605" max="5605" width="27.5" style="4" bestFit="1" customWidth="1"/>
    <col min="5606" max="5617" width="12.5" style="4" bestFit="1" customWidth="1"/>
    <col min="5618" max="5860" width="53.5" style="4"/>
    <col min="5861" max="5861" width="27.5" style="4" bestFit="1" customWidth="1"/>
    <col min="5862" max="5873" width="12.5" style="4" bestFit="1" customWidth="1"/>
    <col min="5874" max="6116" width="53.5" style="4"/>
    <col min="6117" max="6117" width="27.5" style="4" bestFit="1" customWidth="1"/>
    <col min="6118" max="6129" width="12.5" style="4" bestFit="1" customWidth="1"/>
    <col min="6130" max="6372" width="53.5" style="4"/>
    <col min="6373" max="6373" width="27.5" style="4" bestFit="1" customWidth="1"/>
    <col min="6374" max="6385" width="12.5" style="4" bestFit="1" customWidth="1"/>
    <col min="6386" max="6628" width="53.5" style="4"/>
    <col min="6629" max="6629" width="27.5" style="4" bestFit="1" customWidth="1"/>
    <col min="6630" max="6641" width="12.5" style="4" bestFit="1" customWidth="1"/>
    <col min="6642" max="6884" width="53.5" style="4"/>
    <col min="6885" max="6885" width="27.5" style="4" bestFit="1" customWidth="1"/>
    <col min="6886" max="6897" width="12.5" style="4" bestFit="1" customWidth="1"/>
    <col min="6898" max="7140" width="53.5" style="4"/>
    <col min="7141" max="7141" width="27.5" style="4" bestFit="1" customWidth="1"/>
    <col min="7142" max="7153" width="12.5" style="4" bestFit="1" customWidth="1"/>
    <col min="7154" max="7396" width="53.5" style="4"/>
    <col min="7397" max="7397" width="27.5" style="4" bestFit="1" customWidth="1"/>
    <col min="7398" max="7409" width="12.5" style="4" bestFit="1" customWidth="1"/>
    <col min="7410" max="7652" width="53.5" style="4"/>
    <col min="7653" max="7653" width="27.5" style="4" bestFit="1" customWidth="1"/>
    <col min="7654" max="7665" width="12.5" style="4" bestFit="1" customWidth="1"/>
    <col min="7666" max="7908" width="53.5" style="4"/>
    <col min="7909" max="7909" width="27.5" style="4" bestFit="1" customWidth="1"/>
    <col min="7910" max="7921" width="12.5" style="4" bestFit="1" customWidth="1"/>
    <col min="7922" max="8164" width="53.5" style="4"/>
    <col min="8165" max="8165" width="27.5" style="4" bestFit="1" customWidth="1"/>
    <col min="8166" max="8177" width="12.5" style="4" bestFit="1" customWidth="1"/>
    <col min="8178" max="8420" width="53.5" style="4"/>
    <col min="8421" max="8421" width="27.5" style="4" bestFit="1" customWidth="1"/>
    <col min="8422" max="8433" width="12.5" style="4" bestFit="1" customWidth="1"/>
    <col min="8434" max="8676" width="53.5" style="4"/>
    <col min="8677" max="8677" width="27.5" style="4" bestFit="1" customWidth="1"/>
    <col min="8678" max="8689" width="12.5" style="4" bestFit="1" customWidth="1"/>
    <col min="8690" max="8932" width="53.5" style="4"/>
    <col min="8933" max="8933" width="27.5" style="4" bestFit="1" customWidth="1"/>
    <col min="8934" max="8945" width="12.5" style="4" bestFit="1" customWidth="1"/>
    <col min="8946" max="9188" width="53.5" style="4"/>
    <col min="9189" max="9189" width="27.5" style="4" bestFit="1" customWidth="1"/>
    <col min="9190" max="9201" width="12.5" style="4" bestFit="1" customWidth="1"/>
    <col min="9202" max="9444" width="53.5" style="4"/>
    <col min="9445" max="9445" width="27.5" style="4" bestFit="1" customWidth="1"/>
    <col min="9446" max="9457" width="12.5" style="4" bestFit="1" customWidth="1"/>
    <col min="9458" max="9700" width="53.5" style="4"/>
    <col min="9701" max="9701" width="27.5" style="4" bestFit="1" customWidth="1"/>
    <col min="9702" max="9713" width="12.5" style="4" bestFit="1" customWidth="1"/>
    <col min="9714" max="9956" width="53.5" style="4"/>
    <col min="9957" max="9957" width="27.5" style="4" bestFit="1" customWidth="1"/>
    <col min="9958" max="9969" width="12.5" style="4" bestFit="1" customWidth="1"/>
    <col min="9970" max="10212" width="53.5" style="4"/>
    <col min="10213" max="10213" width="27.5" style="4" bestFit="1" customWidth="1"/>
    <col min="10214" max="10225" width="12.5" style="4" bestFit="1" customWidth="1"/>
    <col min="10226" max="10468" width="53.5" style="4"/>
    <col min="10469" max="10469" width="27.5" style="4" bestFit="1" customWidth="1"/>
    <col min="10470" max="10481" width="12.5" style="4" bestFit="1" customWidth="1"/>
    <col min="10482" max="10724" width="53.5" style="4"/>
    <col min="10725" max="10725" width="27.5" style="4" bestFit="1" customWidth="1"/>
    <col min="10726" max="10737" width="12.5" style="4" bestFit="1" customWidth="1"/>
    <col min="10738" max="10980" width="53.5" style="4"/>
    <col min="10981" max="10981" width="27.5" style="4" bestFit="1" customWidth="1"/>
    <col min="10982" max="10993" width="12.5" style="4" bestFit="1" customWidth="1"/>
    <col min="10994" max="11236" width="53.5" style="4"/>
    <col min="11237" max="11237" width="27.5" style="4" bestFit="1" customWidth="1"/>
    <col min="11238" max="11249" width="12.5" style="4" bestFit="1" customWidth="1"/>
    <col min="11250" max="11492" width="53.5" style="4"/>
    <col min="11493" max="11493" width="27.5" style="4" bestFit="1" customWidth="1"/>
    <col min="11494" max="11505" width="12.5" style="4" bestFit="1" customWidth="1"/>
    <col min="11506" max="11748" width="53.5" style="4"/>
    <col min="11749" max="11749" width="27.5" style="4" bestFit="1" customWidth="1"/>
    <col min="11750" max="11761" width="12.5" style="4" bestFit="1" customWidth="1"/>
    <col min="11762" max="12004" width="53.5" style="4"/>
    <col min="12005" max="12005" width="27.5" style="4" bestFit="1" customWidth="1"/>
    <col min="12006" max="12017" width="12.5" style="4" bestFit="1" customWidth="1"/>
    <col min="12018" max="12260" width="53.5" style="4"/>
    <col min="12261" max="12261" width="27.5" style="4" bestFit="1" customWidth="1"/>
    <col min="12262" max="12273" width="12.5" style="4" bestFit="1" customWidth="1"/>
    <col min="12274" max="12516" width="53.5" style="4"/>
    <col min="12517" max="12517" width="27.5" style="4" bestFit="1" customWidth="1"/>
    <col min="12518" max="12529" width="12.5" style="4" bestFit="1" customWidth="1"/>
    <col min="12530" max="12772" width="53.5" style="4"/>
    <col min="12773" max="12773" width="27.5" style="4" bestFit="1" customWidth="1"/>
    <col min="12774" max="12785" width="12.5" style="4" bestFit="1" customWidth="1"/>
    <col min="12786" max="13028" width="53.5" style="4"/>
    <col min="13029" max="13029" width="27.5" style="4" bestFit="1" customWidth="1"/>
    <col min="13030" max="13041" width="12.5" style="4" bestFit="1" customWidth="1"/>
    <col min="13042" max="13284" width="53.5" style="4"/>
    <col min="13285" max="13285" width="27.5" style="4" bestFit="1" customWidth="1"/>
    <col min="13286" max="13297" width="12.5" style="4" bestFit="1" customWidth="1"/>
    <col min="13298" max="13540" width="53.5" style="4"/>
    <col min="13541" max="13541" width="27.5" style="4" bestFit="1" customWidth="1"/>
    <col min="13542" max="13553" width="12.5" style="4" bestFit="1" customWidth="1"/>
    <col min="13554" max="13796" width="53.5" style="4"/>
    <col min="13797" max="13797" width="27.5" style="4" bestFit="1" customWidth="1"/>
    <col min="13798" max="13809" width="12.5" style="4" bestFit="1" customWidth="1"/>
    <col min="13810" max="14052" width="53.5" style="4"/>
    <col min="14053" max="14053" width="27.5" style="4" bestFit="1" customWidth="1"/>
    <col min="14054" max="14065" width="12.5" style="4" bestFit="1" customWidth="1"/>
    <col min="14066" max="14308" width="53.5" style="4"/>
    <col min="14309" max="14309" width="27.5" style="4" bestFit="1" customWidth="1"/>
    <col min="14310" max="14321" width="12.5" style="4" bestFit="1" customWidth="1"/>
    <col min="14322" max="14564" width="53.5" style="4"/>
    <col min="14565" max="14565" width="27.5" style="4" bestFit="1" customWidth="1"/>
    <col min="14566" max="14577" width="12.5" style="4" bestFit="1" customWidth="1"/>
    <col min="14578" max="14820" width="53.5" style="4"/>
    <col min="14821" max="14821" width="27.5" style="4" bestFit="1" customWidth="1"/>
    <col min="14822" max="14833" width="12.5" style="4" bestFit="1" customWidth="1"/>
    <col min="14834" max="15076" width="53.5" style="4"/>
    <col min="15077" max="15077" width="27.5" style="4" bestFit="1" customWidth="1"/>
    <col min="15078" max="15089" width="12.5" style="4" bestFit="1" customWidth="1"/>
    <col min="15090" max="15332" width="53.5" style="4"/>
    <col min="15333" max="15333" width="27.5" style="4" bestFit="1" customWidth="1"/>
    <col min="15334" max="15345" width="12.5" style="4" bestFit="1" customWidth="1"/>
    <col min="15346" max="15588" width="53.5" style="4"/>
    <col min="15589" max="15589" width="27.5" style="4" bestFit="1" customWidth="1"/>
    <col min="15590" max="15601" width="12.5" style="4" bestFit="1" customWidth="1"/>
    <col min="15602" max="15844" width="53.5" style="4"/>
    <col min="15845" max="15845" width="27.5" style="4" bestFit="1" customWidth="1"/>
    <col min="15846" max="15857" width="12.5" style="4" bestFit="1" customWidth="1"/>
    <col min="15858" max="16100" width="53.5" style="4"/>
    <col min="16101" max="16101" width="27.5" style="4" bestFit="1" customWidth="1"/>
    <col min="16102" max="16113" width="12.5" style="4" bestFit="1" customWidth="1"/>
    <col min="16114" max="16384" width="53.5" style="4"/>
  </cols>
  <sheetData>
    <row r="1" spans="2:9" ht="15" customHeight="1" x14ac:dyDescent="0.2"/>
    <row r="2" spans="2:9" ht="15" customHeight="1" x14ac:dyDescent="0.2"/>
    <row r="3" spans="2:9" ht="15" customHeight="1" x14ac:dyDescent="0.2"/>
    <row r="4" spans="2:9" ht="15" customHeight="1" x14ac:dyDescent="0.2"/>
    <row r="5" spans="2:9" ht="15" customHeight="1" x14ac:dyDescent="0.2">
      <c r="C5" s="217" t="s">
        <v>69</v>
      </c>
      <c r="D5" s="218"/>
      <c r="E5" s="218"/>
      <c r="F5" s="218"/>
      <c r="G5" s="218"/>
      <c r="H5" s="218"/>
      <c r="I5" s="219"/>
    </row>
    <row r="6" spans="2:9" ht="15" customHeight="1" x14ac:dyDescent="0.2">
      <c r="C6" s="211"/>
      <c r="D6" s="212"/>
      <c r="E6" s="212"/>
      <c r="F6" s="212"/>
      <c r="G6" s="212"/>
      <c r="H6" s="212"/>
      <c r="I6" s="213"/>
    </row>
    <row r="7" spans="2:9" ht="15" customHeight="1" x14ac:dyDescent="0.2">
      <c r="B7" s="8"/>
      <c r="C7" s="211" t="s">
        <v>70</v>
      </c>
      <c r="D7" s="212"/>
      <c r="E7" s="212"/>
      <c r="F7" s="212"/>
      <c r="G7" s="212"/>
      <c r="H7" s="212"/>
      <c r="I7" s="213"/>
    </row>
    <row r="8" spans="2:9" ht="15" customHeight="1" x14ac:dyDescent="0.2">
      <c r="B8" s="8"/>
      <c r="C8" s="214"/>
      <c r="D8" s="215"/>
      <c r="E8" s="215"/>
      <c r="F8" s="215"/>
      <c r="G8" s="215"/>
      <c r="H8" s="215"/>
      <c r="I8" s="216"/>
    </row>
    <row r="9" spans="2:9" ht="15" customHeight="1" x14ac:dyDescent="0.2">
      <c r="B9" s="8"/>
      <c r="D9" s="8"/>
      <c r="E9" s="8"/>
    </row>
    <row r="10" spans="2:9" ht="15" customHeight="1" x14ac:dyDescent="0.2"/>
    <row r="11" spans="2:9" ht="15" customHeight="1" x14ac:dyDescent="0.2"/>
    <row r="12" spans="2:9" s="7" customFormat="1" ht="15" customHeight="1" x14ac:dyDescent="0.2">
      <c r="B12" s="177" t="s">
        <v>71</v>
      </c>
      <c r="C12" s="177" t="s">
        <v>72</v>
      </c>
      <c r="D12" s="177" t="s">
        <v>73</v>
      </c>
      <c r="E12" s="177" t="s">
        <v>74</v>
      </c>
      <c r="F12" s="51"/>
    </row>
    <row r="13" spans="2:9" s="7" customFormat="1" ht="15" customHeight="1" x14ac:dyDescent="0.2">
      <c r="B13" s="179" t="s">
        <v>75</v>
      </c>
      <c r="C13" s="179" t="s">
        <v>38</v>
      </c>
      <c r="D13" s="179" t="s">
        <v>76</v>
      </c>
      <c r="E13" s="179" t="s">
        <v>77</v>
      </c>
      <c r="F13" s="51"/>
    </row>
    <row r="14" spans="2:9" ht="15" customHeight="1" x14ac:dyDescent="0.2">
      <c r="B14" s="88" t="s">
        <v>39</v>
      </c>
      <c r="C14" s="180">
        <v>1607.9299999999998</v>
      </c>
      <c r="D14" s="182">
        <v>0.45127586399905473</v>
      </c>
      <c r="E14" s="189">
        <v>0.54872413600094538</v>
      </c>
      <c r="F14" s="52"/>
    </row>
    <row r="15" spans="2:9" ht="15" customHeight="1" x14ac:dyDescent="0.2">
      <c r="B15" s="88" t="s">
        <v>40</v>
      </c>
      <c r="C15" s="183">
        <v>370.45</v>
      </c>
      <c r="D15" s="182">
        <v>0.32020515589148335</v>
      </c>
      <c r="E15" s="182">
        <v>0.67979484410851665</v>
      </c>
      <c r="F15" s="52"/>
    </row>
    <row r="16" spans="2:9" ht="15" customHeight="1" x14ac:dyDescent="0.2">
      <c r="B16" s="88" t="s">
        <v>41</v>
      </c>
      <c r="C16" s="183">
        <v>318.19000000000005</v>
      </c>
      <c r="D16" s="182">
        <v>0.2307112102831641</v>
      </c>
      <c r="E16" s="182">
        <v>0.76928878971683579</v>
      </c>
      <c r="F16" s="52"/>
    </row>
    <row r="17" spans="2:6" ht="15" customHeight="1" x14ac:dyDescent="0.2">
      <c r="B17" s="88" t="s">
        <v>42</v>
      </c>
      <c r="C17" s="183">
        <v>4484.12</v>
      </c>
      <c r="D17" s="182">
        <v>0.48372701890225955</v>
      </c>
      <c r="E17" s="182">
        <v>0.51627298109774045</v>
      </c>
      <c r="F17" s="52"/>
    </row>
    <row r="18" spans="2:6" ht="15" customHeight="1" x14ac:dyDescent="0.2">
      <c r="B18" s="88" t="s">
        <v>43</v>
      </c>
      <c r="C18" s="183">
        <v>714.00999999999988</v>
      </c>
      <c r="D18" s="182">
        <v>0.28999593843223487</v>
      </c>
      <c r="E18" s="182">
        <v>0.71000406156776519</v>
      </c>
      <c r="F18" s="52"/>
    </row>
    <row r="19" spans="2:6" ht="15" customHeight="1" x14ac:dyDescent="0.2">
      <c r="B19" s="88" t="s">
        <v>44</v>
      </c>
      <c r="C19" s="183">
        <v>569.97</v>
      </c>
      <c r="D19" s="182">
        <v>0.31791146902468548</v>
      </c>
      <c r="E19" s="182">
        <v>0.68208853097531441</v>
      </c>
      <c r="F19" s="52"/>
    </row>
    <row r="20" spans="2:6" ht="15" customHeight="1" x14ac:dyDescent="0.2">
      <c r="B20" s="88" t="s">
        <v>45</v>
      </c>
      <c r="C20" s="183">
        <v>802.03816508699992</v>
      </c>
      <c r="D20" s="182">
        <v>0.49283650257107553</v>
      </c>
      <c r="E20" s="182">
        <v>0.50716349742892441</v>
      </c>
      <c r="F20" s="52"/>
    </row>
    <row r="21" spans="2:6" ht="15" customHeight="1" x14ac:dyDescent="0.2">
      <c r="B21" s="88" t="s">
        <v>46</v>
      </c>
      <c r="C21" s="183">
        <v>216.79000000000002</v>
      </c>
      <c r="D21" s="182">
        <v>0.19950182203976197</v>
      </c>
      <c r="E21" s="182">
        <v>0.80049817796023803</v>
      </c>
      <c r="F21" s="52"/>
    </row>
    <row r="22" spans="2:6" ht="15" customHeight="1" x14ac:dyDescent="0.2">
      <c r="B22" s="88" t="s">
        <v>47</v>
      </c>
      <c r="C22" s="183">
        <v>1475.81</v>
      </c>
      <c r="D22" s="182">
        <v>0.37348981237422169</v>
      </c>
      <c r="E22" s="182">
        <v>0.62651018762577837</v>
      </c>
      <c r="F22" s="52"/>
    </row>
    <row r="23" spans="2:6" ht="15" customHeight="1" x14ac:dyDescent="0.2">
      <c r="B23" s="88" t="s">
        <v>48</v>
      </c>
      <c r="C23" s="183">
        <v>605.9</v>
      </c>
      <c r="D23" s="182">
        <v>0.2842053144083182</v>
      </c>
      <c r="E23" s="182">
        <v>0.7157946855916818</v>
      </c>
      <c r="F23" s="52"/>
    </row>
    <row r="24" spans="2:6" ht="15" customHeight="1" x14ac:dyDescent="0.2">
      <c r="B24" s="88" t="s">
        <v>49</v>
      </c>
      <c r="C24" s="183">
        <v>295.7</v>
      </c>
      <c r="D24" s="182">
        <v>0.2138992221846466</v>
      </c>
      <c r="E24" s="182">
        <v>0.78610077781535337</v>
      </c>
      <c r="F24" s="52"/>
    </row>
    <row r="25" spans="2:6" ht="15" customHeight="1" x14ac:dyDescent="0.2">
      <c r="B25" s="88" t="s">
        <v>50</v>
      </c>
      <c r="C25" s="183">
        <v>1189.1500000000001</v>
      </c>
      <c r="D25" s="182">
        <v>0.4190303998654501</v>
      </c>
      <c r="E25" s="182">
        <v>0.5809696001345499</v>
      </c>
      <c r="F25" s="52"/>
    </row>
    <row r="26" spans="2:6" ht="15" customHeight="1" x14ac:dyDescent="0.2">
      <c r="B26" s="88" t="s">
        <v>51</v>
      </c>
      <c r="C26" s="183">
        <v>962.21999999999991</v>
      </c>
      <c r="D26" s="182">
        <v>0.14904075990937624</v>
      </c>
      <c r="E26" s="182">
        <v>0.85095924009062374</v>
      </c>
      <c r="F26" s="52"/>
    </row>
    <row r="27" spans="2:6" ht="15" customHeight="1" x14ac:dyDescent="0.2">
      <c r="B27" s="88" t="s">
        <v>52</v>
      </c>
      <c r="C27" s="183">
        <v>801.22</v>
      </c>
      <c r="D27" s="182">
        <v>0.25935448441127279</v>
      </c>
      <c r="E27" s="182">
        <v>0.74064551558872715</v>
      </c>
      <c r="F27" s="52"/>
    </row>
    <row r="28" spans="2:6" ht="15" customHeight="1" x14ac:dyDescent="0.2">
      <c r="B28" s="88" t="s">
        <v>53</v>
      </c>
      <c r="C28" s="183">
        <v>1366.6100000000001</v>
      </c>
      <c r="D28" s="182">
        <v>0.36777866399338505</v>
      </c>
      <c r="E28" s="182">
        <v>0.6322213360066149</v>
      </c>
      <c r="F28" s="52"/>
    </row>
    <row r="29" spans="2:6" ht="15" customHeight="1" x14ac:dyDescent="0.2">
      <c r="B29" s="88" t="s">
        <v>54</v>
      </c>
      <c r="C29" s="183">
        <v>989.87000000000012</v>
      </c>
      <c r="D29" s="182">
        <v>0.26009475991796904</v>
      </c>
      <c r="E29" s="182">
        <v>0.73990524008203096</v>
      </c>
      <c r="F29" s="52"/>
    </row>
    <row r="30" spans="2:6" ht="15" customHeight="1" x14ac:dyDescent="0.2">
      <c r="B30" s="88" t="s">
        <v>55</v>
      </c>
      <c r="C30" s="183">
        <v>338.14000000000004</v>
      </c>
      <c r="D30" s="182">
        <v>0.2145856745726622</v>
      </c>
      <c r="E30" s="182">
        <v>0.7854143254273378</v>
      </c>
      <c r="F30" s="52"/>
    </row>
    <row r="31" spans="2:6" ht="15" customHeight="1" x14ac:dyDescent="0.2">
      <c r="B31" s="88" t="s">
        <v>56</v>
      </c>
      <c r="C31" s="183">
        <v>748.34999999999991</v>
      </c>
      <c r="D31" s="182">
        <v>0.28633660720251225</v>
      </c>
      <c r="E31" s="182">
        <v>0.71366339279748781</v>
      </c>
      <c r="F31" s="52"/>
    </row>
    <row r="32" spans="2:6" ht="15" customHeight="1" x14ac:dyDescent="0.2">
      <c r="B32" s="88" t="s">
        <v>57</v>
      </c>
      <c r="C32" s="183">
        <v>501.69</v>
      </c>
      <c r="D32" s="182">
        <v>0.25374235085411312</v>
      </c>
      <c r="E32" s="182">
        <v>0.74625764914588688</v>
      </c>
      <c r="F32" s="52"/>
    </row>
    <row r="33" spans="2:11" ht="25" customHeight="1" x14ac:dyDescent="0.2">
      <c r="B33" s="3"/>
      <c r="C33" s="184"/>
      <c r="D33" s="190"/>
    </row>
    <row r="34" spans="2:11" ht="25" customHeight="1" x14ac:dyDescent="0.2">
      <c r="B34" s="185" t="s">
        <v>58</v>
      </c>
      <c r="C34" s="186">
        <f>SUM(C14:C32)</f>
        <v>18358.158165086996</v>
      </c>
      <c r="D34" s="188">
        <v>0.37</v>
      </c>
      <c r="E34" s="188">
        <v>0.63</v>
      </c>
      <c r="F34" s="53"/>
    </row>
    <row r="35" spans="2:11" ht="25" customHeight="1" x14ac:dyDescent="0.2">
      <c r="B35" s="191"/>
      <c r="C35" s="192"/>
    </row>
    <row r="36" spans="2:11" s="33" customFormat="1" ht="15" customHeight="1" x14ac:dyDescent="0.2">
      <c r="B36" s="32" t="s">
        <v>59</v>
      </c>
      <c r="C36" s="32"/>
      <c r="D36" s="32"/>
      <c r="E36" s="32"/>
      <c r="F36" s="32"/>
      <c r="G36" s="32"/>
      <c r="H36" s="32"/>
      <c r="I36" s="32"/>
      <c r="J36" s="32"/>
      <c r="K36" s="32"/>
    </row>
    <row r="37" spans="2:11" s="34" customFormat="1" ht="15" customHeight="1" x14ac:dyDescent="0.2">
      <c r="B37" s="34" t="s">
        <v>60</v>
      </c>
      <c r="C37" s="35"/>
      <c r="D37" s="35"/>
      <c r="E37" s="35"/>
      <c r="F37" s="35"/>
      <c r="G37" s="35"/>
      <c r="H37" s="35"/>
      <c r="I37" s="35"/>
    </row>
  </sheetData>
  <sheetProtection formatCells="0" formatColumns="0" formatRows="0" insertColumns="0" insertRows="0" insertHyperlinks="0" deleteColumns="0" deleteRows="0" sort="0" autoFilter="0" pivotTables="0"/>
  <mergeCells count="2">
    <mergeCell ref="C5:I6"/>
    <mergeCell ref="C7:I8"/>
  </mergeCells>
  <printOptions horizontalCentered="1" verticalCentered="1"/>
  <pageMargins left="0.7" right="0.7" top="0.75" bottom="0.75" header="0.3" footer="0.3"/>
  <pageSetup paperSize="9" scale="8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BEEA4-4706-0042-9440-4961DE7CC416}">
  <sheetPr>
    <tabColor rgb="FFC92274"/>
    <pageSetUpPr fitToPage="1"/>
  </sheetPr>
  <dimension ref="B1:K37"/>
  <sheetViews>
    <sheetView showGridLines="0" topLeftCell="A5" zoomScaleNormal="100" zoomScaleSheetLayoutView="30" zoomScalePageLayoutView="114" workbookViewId="0">
      <selection activeCell="B12" sqref="B12:E34"/>
    </sheetView>
  </sheetViews>
  <sheetFormatPr baseColWidth="10" defaultColWidth="53.5" defaultRowHeight="16" x14ac:dyDescent="0.2"/>
  <cols>
    <col min="1" max="1" width="5.83203125" style="4" customWidth="1"/>
    <col min="2" max="2" width="51.6640625" style="4" customWidth="1"/>
    <col min="3" max="3" width="17.5" style="7" customWidth="1"/>
    <col min="4" max="4" width="3.6640625" style="4" customWidth="1"/>
    <col min="5" max="5" width="15.33203125" style="4" customWidth="1"/>
    <col min="6" max="6" width="4.33203125" style="4" customWidth="1"/>
    <col min="7" max="7" width="12.5" style="4" customWidth="1"/>
    <col min="8" max="11" width="8.6640625" style="4" customWidth="1"/>
    <col min="12" max="228" width="53.5" style="4"/>
    <col min="229" max="229" width="27.5" style="4" bestFit="1" customWidth="1"/>
    <col min="230" max="241" width="12.5" style="4" bestFit="1" customWidth="1"/>
    <col min="242" max="484" width="53.5" style="4"/>
    <col min="485" max="485" width="27.5" style="4" bestFit="1" customWidth="1"/>
    <col min="486" max="497" width="12.5" style="4" bestFit="1" customWidth="1"/>
    <col min="498" max="740" width="53.5" style="4"/>
    <col min="741" max="741" width="27.5" style="4" bestFit="1" customWidth="1"/>
    <col min="742" max="753" width="12.5" style="4" bestFit="1" customWidth="1"/>
    <col min="754" max="996" width="53.5" style="4"/>
    <col min="997" max="997" width="27.5" style="4" bestFit="1" customWidth="1"/>
    <col min="998" max="1009" width="12.5" style="4" bestFit="1" customWidth="1"/>
    <col min="1010" max="1252" width="53.5" style="4"/>
    <col min="1253" max="1253" width="27.5" style="4" bestFit="1" customWidth="1"/>
    <col min="1254" max="1265" width="12.5" style="4" bestFit="1" customWidth="1"/>
    <col min="1266" max="1508" width="53.5" style="4"/>
    <col min="1509" max="1509" width="27.5" style="4" bestFit="1" customWidth="1"/>
    <col min="1510" max="1521" width="12.5" style="4" bestFit="1" customWidth="1"/>
    <col min="1522" max="1764" width="53.5" style="4"/>
    <col min="1765" max="1765" width="27.5" style="4" bestFit="1" customWidth="1"/>
    <col min="1766" max="1777" width="12.5" style="4" bestFit="1" customWidth="1"/>
    <col min="1778" max="2020" width="53.5" style="4"/>
    <col min="2021" max="2021" width="27.5" style="4" bestFit="1" customWidth="1"/>
    <col min="2022" max="2033" width="12.5" style="4" bestFit="1" customWidth="1"/>
    <col min="2034" max="2276" width="53.5" style="4"/>
    <col min="2277" max="2277" width="27.5" style="4" bestFit="1" customWidth="1"/>
    <col min="2278" max="2289" width="12.5" style="4" bestFit="1" customWidth="1"/>
    <col min="2290" max="2532" width="53.5" style="4"/>
    <col min="2533" max="2533" width="27.5" style="4" bestFit="1" customWidth="1"/>
    <col min="2534" max="2545" width="12.5" style="4" bestFit="1" customWidth="1"/>
    <col min="2546" max="2788" width="53.5" style="4"/>
    <col min="2789" max="2789" width="27.5" style="4" bestFit="1" customWidth="1"/>
    <col min="2790" max="2801" width="12.5" style="4" bestFit="1" customWidth="1"/>
    <col min="2802" max="3044" width="53.5" style="4"/>
    <col min="3045" max="3045" width="27.5" style="4" bestFit="1" customWidth="1"/>
    <col min="3046" max="3057" width="12.5" style="4" bestFit="1" customWidth="1"/>
    <col min="3058" max="3300" width="53.5" style="4"/>
    <col min="3301" max="3301" width="27.5" style="4" bestFit="1" customWidth="1"/>
    <col min="3302" max="3313" width="12.5" style="4" bestFit="1" customWidth="1"/>
    <col min="3314" max="3556" width="53.5" style="4"/>
    <col min="3557" max="3557" width="27.5" style="4" bestFit="1" customWidth="1"/>
    <col min="3558" max="3569" width="12.5" style="4" bestFit="1" customWidth="1"/>
    <col min="3570" max="3812" width="53.5" style="4"/>
    <col min="3813" max="3813" width="27.5" style="4" bestFit="1" customWidth="1"/>
    <col min="3814" max="3825" width="12.5" style="4" bestFit="1" customWidth="1"/>
    <col min="3826" max="4068" width="53.5" style="4"/>
    <col min="4069" max="4069" width="27.5" style="4" bestFit="1" customWidth="1"/>
    <col min="4070" max="4081" width="12.5" style="4" bestFit="1" customWidth="1"/>
    <col min="4082" max="4324" width="53.5" style="4"/>
    <col min="4325" max="4325" width="27.5" style="4" bestFit="1" customWidth="1"/>
    <col min="4326" max="4337" width="12.5" style="4" bestFit="1" customWidth="1"/>
    <col min="4338" max="4580" width="53.5" style="4"/>
    <col min="4581" max="4581" width="27.5" style="4" bestFit="1" customWidth="1"/>
    <col min="4582" max="4593" width="12.5" style="4" bestFit="1" customWidth="1"/>
    <col min="4594" max="4836" width="53.5" style="4"/>
    <col min="4837" max="4837" width="27.5" style="4" bestFit="1" customWidth="1"/>
    <col min="4838" max="4849" width="12.5" style="4" bestFit="1" customWidth="1"/>
    <col min="4850" max="5092" width="53.5" style="4"/>
    <col min="5093" max="5093" width="27.5" style="4" bestFit="1" customWidth="1"/>
    <col min="5094" max="5105" width="12.5" style="4" bestFit="1" customWidth="1"/>
    <col min="5106" max="5348" width="53.5" style="4"/>
    <col min="5349" max="5349" width="27.5" style="4" bestFit="1" customWidth="1"/>
    <col min="5350" max="5361" width="12.5" style="4" bestFit="1" customWidth="1"/>
    <col min="5362" max="5604" width="53.5" style="4"/>
    <col min="5605" max="5605" width="27.5" style="4" bestFit="1" customWidth="1"/>
    <col min="5606" max="5617" width="12.5" style="4" bestFit="1" customWidth="1"/>
    <col min="5618" max="5860" width="53.5" style="4"/>
    <col min="5861" max="5861" width="27.5" style="4" bestFit="1" customWidth="1"/>
    <col min="5862" max="5873" width="12.5" style="4" bestFit="1" customWidth="1"/>
    <col min="5874" max="6116" width="53.5" style="4"/>
    <col min="6117" max="6117" width="27.5" style="4" bestFit="1" customWidth="1"/>
    <col min="6118" max="6129" width="12.5" style="4" bestFit="1" customWidth="1"/>
    <col min="6130" max="6372" width="53.5" style="4"/>
    <col min="6373" max="6373" width="27.5" style="4" bestFit="1" customWidth="1"/>
    <col min="6374" max="6385" width="12.5" style="4" bestFit="1" customWidth="1"/>
    <col min="6386" max="6628" width="53.5" style="4"/>
    <col min="6629" max="6629" width="27.5" style="4" bestFit="1" customWidth="1"/>
    <col min="6630" max="6641" width="12.5" style="4" bestFit="1" customWidth="1"/>
    <col min="6642" max="6884" width="53.5" style="4"/>
    <col min="6885" max="6885" width="27.5" style="4" bestFit="1" customWidth="1"/>
    <col min="6886" max="6897" width="12.5" style="4" bestFit="1" customWidth="1"/>
    <col min="6898" max="7140" width="53.5" style="4"/>
    <col min="7141" max="7141" width="27.5" style="4" bestFit="1" customWidth="1"/>
    <col min="7142" max="7153" width="12.5" style="4" bestFit="1" customWidth="1"/>
    <col min="7154" max="7396" width="53.5" style="4"/>
    <col min="7397" max="7397" width="27.5" style="4" bestFit="1" customWidth="1"/>
    <col min="7398" max="7409" width="12.5" style="4" bestFit="1" customWidth="1"/>
    <col min="7410" max="7652" width="53.5" style="4"/>
    <col min="7653" max="7653" width="27.5" style="4" bestFit="1" customWidth="1"/>
    <col min="7654" max="7665" width="12.5" style="4" bestFit="1" customWidth="1"/>
    <col min="7666" max="7908" width="53.5" style="4"/>
    <col min="7909" max="7909" width="27.5" style="4" bestFit="1" customWidth="1"/>
    <col min="7910" max="7921" width="12.5" style="4" bestFit="1" customWidth="1"/>
    <col min="7922" max="8164" width="53.5" style="4"/>
    <col min="8165" max="8165" width="27.5" style="4" bestFit="1" customWidth="1"/>
    <col min="8166" max="8177" width="12.5" style="4" bestFit="1" customWidth="1"/>
    <col min="8178" max="8420" width="53.5" style="4"/>
    <col min="8421" max="8421" width="27.5" style="4" bestFit="1" customWidth="1"/>
    <col min="8422" max="8433" width="12.5" style="4" bestFit="1" customWidth="1"/>
    <col min="8434" max="8676" width="53.5" style="4"/>
    <col min="8677" max="8677" width="27.5" style="4" bestFit="1" customWidth="1"/>
    <col min="8678" max="8689" width="12.5" style="4" bestFit="1" customWidth="1"/>
    <col min="8690" max="8932" width="53.5" style="4"/>
    <col min="8933" max="8933" width="27.5" style="4" bestFit="1" customWidth="1"/>
    <col min="8934" max="8945" width="12.5" style="4" bestFit="1" customWidth="1"/>
    <col min="8946" max="9188" width="53.5" style="4"/>
    <col min="9189" max="9189" width="27.5" style="4" bestFit="1" customWidth="1"/>
    <col min="9190" max="9201" width="12.5" style="4" bestFit="1" customWidth="1"/>
    <col min="9202" max="9444" width="53.5" style="4"/>
    <col min="9445" max="9445" width="27.5" style="4" bestFit="1" customWidth="1"/>
    <col min="9446" max="9457" width="12.5" style="4" bestFit="1" customWidth="1"/>
    <col min="9458" max="9700" width="53.5" style="4"/>
    <col min="9701" max="9701" width="27.5" style="4" bestFit="1" customWidth="1"/>
    <col min="9702" max="9713" width="12.5" style="4" bestFit="1" customWidth="1"/>
    <col min="9714" max="9956" width="53.5" style="4"/>
    <col min="9957" max="9957" width="27.5" style="4" bestFit="1" customWidth="1"/>
    <col min="9958" max="9969" width="12.5" style="4" bestFit="1" customWidth="1"/>
    <col min="9970" max="10212" width="53.5" style="4"/>
    <col min="10213" max="10213" width="27.5" style="4" bestFit="1" customWidth="1"/>
    <col min="10214" max="10225" width="12.5" style="4" bestFit="1" customWidth="1"/>
    <col min="10226" max="10468" width="53.5" style="4"/>
    <col min="10469" max="10469" width="27.5" style="4" bestFit="1" customWidth="1"/>
    <col min="10470" max="10481" width="12.5" style="4" bestFit="1" customWidth="1"/>
    <col min="10482" max="10724" width="53.5" style="4"/>
    <col min="10725" max="10725" width="27.5" style="4" bestFit="1" customWidth="1"/>
    <col min="10726" max="10737" width="12.5" style="4" bestFit="1" customWidth="1"/>
    <col min="10738" max="10980" width="53.5" style="4"/>
    <col min="10981" max="10981" width="27.5" style="4" bestFit="1" customWidth="1"/>
    <col min="10982" max="10993" width="12.5" style="4" bestFit="1" customWidth="1"/>
    <col min="10994" max="11236" width="53.5" style="4"/>
    <col min="11237" max="11237" width="27.5" style="4" bestFit="1" customWidth="1"/>
    <col min="11238" max="11249" width="12.5" style="4" bestFit="1" customWidth="1"/>
    <col min="11250" max="11492" width="53.5" style="4"/>
    <col min="11493" max="11493" width="27.5" style="4" bestFit="1" customWidth="1"/>
    <col min="11494" max="11505" width="12.5" style="4" bestFit="1" customWidth="1"/>
    <col min="11506" max="11748" width="53.5" style="4"/>
    <col min="11749" max="11749" width="27.5" style="4" bestFit="1" customWidth="1"/>
    <col min="11750" max="11761" width="12.5" style="4" bestFit="1" customWidth="1"/>
    <col min="11762" max="12004" width="53.5" style="4"/>
    <col min="12005" max="12005" width="27.5" style="4" bestFit="1" customWidth="1"/>
    <col min="12006" max="12017" width="12.5" style="4" bestFit="1" customWidth="1"/>
    <col min="12018" max="12260" width="53.5" style="4"/>
    <col min="12261" max="12261" width="27.5" style="4" bestFit="1" customWidth="1"/>
    <col min="12262" max="12273" width="12.5" style="4" bestFit="1" customWidth="1"/>
    <col min="12274" max="12516" width="53.5" style="4"/>
    <col min="12517" max="12517" width="27.5" style="4" bestFit="1" customWidth="1"/>
    <col min="12518" max="12529" width="12.5" style="4" bestFit="1" customWidth="1"/>
    <col min="12530" max="12772" width="53.5" style="4"/>
    <col min="12773" max="12773" width="27.5" style="4" bestFit="1" customWidth="1"/>
    <col min="12774" max="12785" width="12.5" style="4" bestFit="1" customWidth="1"/>
    <col min="12786" max="13028" width="53.5" style="4"/>
    <col min="13029" max="13029" width="27.5" style="4" bestFit="1" customWidth="1"/>
    <col min="13030" max="13041" width="12.5" style="4" bestFit="1" customWidth="1"/>
    <col min="13042" max="13284" width="53.5" style="4"/>
    <col min="13285" max="13285" width="27.5" style="4" bestFit="1" customWidth="1"/>
    <col min="13286" max="13297" width="12.5" style="4" bestFit="1" customWidth="1"/>
    <col min="13298" max="13540" width="53.5" style="4"/>
    <col min="13541" max="13541" width="27.5" style="4" bestFit="1" customWidth="1"/>
    <col min="13542" max="13553" width="12.5" style="4" bestFit="1" customWidth="1"/>
    <col min="13554" max="13796" width="53.5" style="4"/>
    <col min="13797" max="13797" width="27.5" style="4" bestFit="1" customWidth="1"/>
    <col min="13798" max="13809" width="12.5" style="4" bestFit="1" customWidth="1"/>
    <col min="13810" max="14052" width="53.5" style="4"/>
    <col min="14053" max="14053" width="27.5" style="4" bestFit="1" customWidth="1"/>
    <col min="14054" max="14065" width="12.5" style="4" bestFit="1" customWidth="1"/>
    <col min="14066" max="14308" width="53.5" style="4"/>
    <col min="14309" max="14309" width="27.5" style="4" bestFit="1" customWidth="1"/>
    <col min="14310" max="14321" width="12.5" style="4" bestFit="1" customWidth="1"/>
    <col min="14322" max="14564" width="53.5" style="4"/>
    <col min="14565" max="14565" width="27.5" style="4" bestFit="1" customWidth="1"/>
    <col min="14566" max="14577" width="12.5" style="4" bestFit="1" customWidth="1"/>
    <col min="14578" max="14820" width="53.5" style="4"/>
    <col min="14821" max="14821" width="27.5" style="4" bestFit="1" customWidth="1"/>
    <col min="14822" max="14833" width="12.5" style="4" bestFit="1" customWidth="1"/>
    <col min="14834" max="15076" width="53.5" style="4"/>
    <col min="15077" max="15077" width="27.5" style="4" bestFit="1" customWidth="1"/>
    <col min="15078" max="15089" width="12.5" style="4" bestFit="1" customWidth="1"/>
    <col min="15090" max="15332" width="53.5" style="4"/>
    <col min="15333" max="15333" width="27.5" style="4" bestFit="1" customWidth="1"/>
    <col min="15334" max="15345" width="12.5" style="4" bestFit="1" customWidth="1"/>
    <col min="15346" max="15588" width="53.5" style="4"/>
    <col min="15589" max="15589" width="27.5" style="4" bestFit="1" customWidth="1"/>
    <col min="15590" max="15601" width="12.5" style="4" bestFit="1" customWidth="1"/>
    <col min="15602" max="15844" width="53.5" style="4"/>
    <col min="15845" max="15845" width="27.5" style="4" bestFit="1" customWidth="1"/>
    <col min="15846" max="15857" width="12.5" style="4" bestFit="1" customWidth="1"/>
    <col min="15858" max="16100" width="53.5" style="4"/>
    <col min="16101" max="16101" width="27.5" style="4" bestFit="1" customWidth="1"/>
    <col min="16102" max="16113" width="12.5" style="4" bestFit="1" customWidth="1"/>
    <col min="16114" max="16384" width="53.5" style="4"/>
  </cols>
  <sheetData>
    <row r="1" spans="2:7" ht="15" customHeight="1" x14ac:dyDescent="0.2"/>
    <row r="2" spans="2:7" ht="15" customHeight="1" x14ac:dyDescent="0.2"/>
    <row r="3" spans="2:7" ht="15" customHeight="1" x14ac:dyDescent="0.2"/>
    <row r="4" spans="2:7" ht="24" customHeight="1" x14ac:dyDescent="0.2"/>
    <row r="5" spans="2:7" ht="18" customHeight="1" x14ac:dyDescent="0.2">
      <c r="C5" s="217" t="s">
        <v>78</v>
      </c>
      <c r="D5" s="218"/>
      <c r="E5" s="218"/>
      <c r="F5" s="218"/>
      <c r="G5" s="219"/>
    </row>
    <row r="6" spans="2:7" ht="13" x14ac:dyDescent="0.2">
      <c r="C6" s="211"/>
      <c r="D6" s="212"/>
      <c r="E6" s="212"/>
      <c r="F6" s="212"/>
      <c r="G6" s="213"/>
    </row>
    <row r="7" spans="2:7" ht="15" customHeight="1" x14ac:dyDescent="0.2">
      <c r="C7" s="211" t="s">
        <v>79</v>
      </c>
      <c r="D7" s="212"/>
      <c r="E7" s="212"/>
      <c r="F7" s="212"/>
      <c r="G7" s="213"/>
    </row>
    <row r="8" spans="2:7" ht="15" customHeight="1" x14ac:dyDescent="0.2">
      <c r="C8" s="214"/>
      <c r="D8" s="215"/>
      <c r="E8" s="215"/>
      <c r="F8" s="215"/>
      <c r="G8" s="216"/>
    </row>
    <row r="9" spans="2:7" ht="15" customHeight="1" x14ac:dyDescent="0.2">
      <c r="C9" s="8"/>
      <c r="D9" s="8"/>
    </row>
    <row r="10" spans="2:7" ht="15" customHeight="1" x14ac:dyDescent="0.2"/>
    <row r="11" spans="2:7" ht="15" customHeight="1" x14ac:dyDescent="0.2"/>
    <row r="12" spans="2:7" s="7" customFormat="1" ht="17" x14ac:dyDescent="0.2">
      <c r="B12" s="177" t="s">
        <v>71</v>
      </c>
      <c r="C12" s="177" t="s">
        <v>72</v>
      </c>
      <c r="D12" s="178"/>
      <c r="E12" s="177" t="s">
        <v>80</v>
      </c>
    </row>
    <row r="13" spans="2:7" s="7" customFormat="1" ht="17" x14ac:dyDescent="0.2">
      <c r="B13" s="179" t="s">
        <v>75</v>
      </c>
      <c r="C13" s="179" t="s">
        <v>38</v>
      </c>
      <c r="D13" s="178"/>
      <c r="E13" s="179" t="s">
        <v>81</v>
      </c>
    </row>
    <row r="14" spans="2:7" ht="15" customHeight="1" x14ac:dyDescent="0.2">
      <c r="B14" s="88" t="s">
        <v>39</v>
      </c>
      <c r="C14" s="180">
        <v>1607.9299999999998</v>
      </c>
      <c r="D14" s="181"/>
      <c r="E14" s="182">
        <v>9.6751724266603653E-2</v>
      </c>
    </row>
    <row r="15" spans="2:7" ht="15" customHeight="1" x14ac:dyDescent="0.2">
      <c r="B15" s="88" t="s">
        <v>40</v>
      </c>
      <c r="C15" s="183">
        <v>370.45</v>
      </c>
      <c r="D15" s="181"/>
      <c r="E15" s="182">
        <v>9.9176677014441883E-2</v>
      </c>
    </row>
    <row r="16" spans="2:7" ht="15" customHeight="1" x14ac:dyDescent="0.2">
      <c r="B16" s="88" t="s">
        <v>41</v>
      </c>
      <c r="C16" s="183">
        <v>318.19000000000005</v>
      </c>
      <c r="D16" s="181"/>
      <c r="E16" s="182">
        <v>0.2778842829755806</v>
      </c>
    </row>
    <row r="17" spans="2:5" ht="15" customHeight="1" x14ac:dyDescent="0.2">
      <c r="B17" s="88" t="s">
        <v>42</v>
      </c>
      <c r="C17" s="183">
        <v>4484.12</v>
      </c>
      <c r="D17" s="181"/>
      <c r="E17" s="182">
        <v>5.5863803823269671E-2</v>
      </c>
    </row>
    <row r="18" spans="2:5" ht="15" customHeight="1" x14ac:dyDescent="0.2">
      <c r="B18" s="88" t="s">
        <v>43</v>
      </c>
      <c r="C18" s="183">
        <v>714.00999999999988</v>
      </c>
      <c r="D18" s="181"/>
      <c r="E18" s="182">
        <v>0.13361157406759011</v>
      </c>
    </row>
    <row r="19" spans="2:5" ht="15" customHeight="1" x14ac:dyDescent="0.2">
      <c r="B19" s="88" t="s">
        <v>44</v>
      </c>
      <c r="C19" s="183">
        <v>569.97</v>
      </c>
      <c r="D19" s="181"/>
      <c r="E19" s="182">
        <v>0.29559450497394602</v>
      </c>
    </row>
    <row r="20" spans="2:5" ht="15" customHeight="1" x14ac:dyDescent="0.2">
      <c r="B20" s="88" t="s">
        <v>45</v>
      </c>
      <c r="C20" s="183">
        <v>802.03816508699992</v>
      </c>
      <c r="D20" s="181"/>
      <c r="E20" s="182">
        <v>0.14072360695797695</v>
      </c>
    </row>
    <row r="21" spans="2:5" ht="15" customHeight="1" x14ac:dyDescent="0.2">
      <c r="B21" s="88" t="s">
        <v>46</v>
      </c>
      <c r="C21" s="183">
        <v>216.79000000000002</v>
      </c>
      <c r="D21" s="181"/>
      <c r="E21" s="182">
        <v>0.12837307993911157</v>
      </c>
    </row>
    <row r="22" spans="2:5" ht="15" customHeight="1" x14ac:dyDescent="0.2">
      <c r="B22" s="88" t="s">
        <v>47</v>
      </c>
      <c r="C22" s="183">
        <v>1475.81</v>
      </c>
      <c r="D22" s="181"/>
      <c r="E22" s="182">
        <v>6.0814061430671973E-2</v>
      </c>
    </row>
    <row r="23" spans="2:5" ht="15" customHeight="1" x14ac:dyDescent="0.2">
      <c r="B23" s="88" t="s">
        <v>48</v>
      </c>
      <c r="C23" s="183">
        <v>605.9</v>
      </c>
      <c r="D23" s="181"/>
      <c r="E23" s="182">
        <v>9.8234032018484907E-2</v>
      </c>
    </row>
    <row r="24" spans="2:5" ht="15" customHeight="1" x14ac:dyDescent="0.2">
      <c r="B24" s="88" t="s">
        <v>49</v>
      </c>
      <c r="C24" s="183">
        <v>295.7</v>
      </c>
      <c r="D24" s="181"/>
      <c r="E24" s="182">
        <v>0.44521474467365579</v>
      </c>
    </row>
    <row r="25" spans="2:5" ht="15" customHeight="1" x14ac:dyDescent="0.2">
      <c r="B25" s="88" t="s">
        <v>50</v>
      </c>
      <c r="C25" s="183">
        <v>1189.1500000000001</v>
      </c>
      <c r="D25" s="181"/>
      <c r="E25" s="182">
        <v>0.17927931715931547</v>
      </c>
    </row>
    <row r="26" spans="2:5" ht="15" customHeight="1" x14ac:dyDescent="0.2">
      <c r="B26" s="88" t="s">
        <v>51</v>
      </c>
      <c r="C26" s="183">
        <v>962.21999999999991</v>
      </c>
      <c r="D26" s="181"/>
      <c r="E26" s="182">
        <v>0.17138492236702627</v>
      </c>
    </row>
    <row r="27" spans="2:5" ht="15" customHeight="1" x14ac:dyDescent="0.2">
      <c r="B27" s="88" t="s">
        <v>52</v>
      </c>
      <c r="C27" s="183">
        <v>801.22</v>
      </c>
      <c r="D27" s="181"/>
      <c r="E27" s="182">
        <v>8.9600858690496984E-2</v>
      </c>
    </row>
    <row r="28" spans="2:5" ht="15" customHeight="1" x14ac:dyDescent="0.2">
      <c r="B28" s="88" t="s">
        <v>53</v>
      </c>
      <c r="C28" s="183">
        <v>1366.6100000000001</v>
      </c>
      <c r="D28" s="181"/>
      <c r="E28" s="182">
        <v>0.1233709690401797</v>
      </c>
    </row>
    <row r="29" spans="2:5" ht="15" customHeight="1" x14ac:dyDescent="0.2">
      <c r="B29" s="88" t="s">
        <v>54</v>
      </c>
      <c r="C29" s="183">
        <v>989.87000000000012</v>
      </c>
      <c r="D29" s="181"/>
      <c r="E29" s="182">
        <v>0.12179377089920898</v>
      </c>
    </row>
    <row r="30" spans="2:5" ht="15" customHeight="1" x14ac:dyDescent="0.2">
      <c r="B30" s="88" t="s">
        <v>55</v>
      </c>
      <c r="C30" s="183">
        <v>338.14000000000004</v>
      </c>
      <c r="D30" s="181"/>
      <c r="E30" s="182">
        <v>5.8259892352280108E-2</v>
      </c>
    </row>
    <row r="31" spans="2:5" ht="15" customHeight="1" x14ac:dyDescent="0.2">
      <c r="B31" s="88" t="s">
        <v>56</v>
      </c>
      <c r="C31" s="183">
        <v>748.34999999999991</v>
      </c>
      <c r="D31" s="181"/>
      <c r="E31" s="182">
        <v>0.20978151934255365</v>
      </c>
    </row>
    <row r="32" spans="2:5" ht="15" customHeight="1" x14ac:dyDescent="0.2">
      <c r="B32" s="88" t="s">
        <v>57</v>
      </c>
      <c r="C32" s="183">
        <v>501.69</v>
      </c>
      <c r="D32" s="181"/>
      <c r="E32" s="182">
        <v>1.8437680639438698E-2</v>
      </c>
    </row>
    <row r="33" spans="2:11" ht="25" customHeight="1" x14ac:dyDescent="0.2">
      <c r="B33" s="3"/>
      <c r="C33" s="184"/>
    </row>
    <row r="34" spans="2:11" ht="25" customHeight="1" x14ac:dyDescent="0.2">
      <c r="B34" s="185" t="s">
        <v>58</v>
      </c>
      <c r="C34" s="186">
        <f>SUM(C14:C32)</f>
        <v>18358.158165086996</v>
      </c>
      <c r="D34" s="187"/>
      <c r="E34" s="188">
        <v>0.12</v>
      </c>
    </row>
    <row r="35" spans="2:11" ht="25" customHeight="1" x14ac:dyDescent="0.2">
      <c r="B35" s="1"/>
      <c r="C35" s="6"/>
    </row>
    <row r="36" spans="2:11" s="33" customFormat="1" ht="15" customHeight="1" x14ac:dyDescent="0.2">
      <c r="B36" s="32" t="s">
        <v>59</v>
      </c>
      <c r="C36" s="32"/>
      <c r="D36" s="32"/>
      <c r="E36" s="67"/>
      <c r="F36" s="32"/>
      <c r="G36" s="32"/>
      <c r="H36" s="32"/>
      <c r="I36" s="32"/>
      <c r="J36" s="32"/>
      <c r="K36" s="32"/>
    </row>
    <row r="37" spans="2:11" s="34" customFormat="1" ht="15" customHeight="1" x14ac:dyDescent="0.2">
      <c r="B37" s="34" t="s">
        <v>60</v>
      </c>
      <c r="C37" s="35"/>
      <c r="D37" s="35"/>
      <c r="E37" s="68"/>
      <c r="F37" s="35"/>
      <c r="G37" s="35"/>
      <c r="H37" s="35"/>
      <c r="I37" s="35"/>
    </row>
  </sheetData>
  <sheetProtection formatCells="0" formatColumns="0" formatRows="0" insertColumns="0" insertRows="0" insertHyperlinks="0" deleteColumns="0" deleteRows="0" sort="0" autoFilter="0" pivotTables="0"/>
  <mergeCells count="2">
    <mergeCell ref="C7:G8"/>
    <mergeCell ref="C5:G6"/>
  </mergeCells>
  <printOptions horizontalCentered="1" verticalCentered="1"/>
  <pageMargins left="0.7" right="0.7" top="0.75" bottom="0.75" header="0.3" footer="0.3"/>
  <pageSetup paperSize="9" scale="87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travail xmlns="e604605e-22fb-409f-92c1-68be77b310f8">false</Document_travail>
    <Fichier xmlns="e604605e-22fb-409f-92c1-68be77b310f8">Excel</Fichier>
    <Apublier xmlns="e604605e-22fb-409f-92c1-68be77b310f8">
      <Value>A publier</Value>
    </Apublier>
    <Langue xmlns="e604605e-22fb-409f-92c1-68be77b310f8">FR_NL</Langue>
    <Ann_x00e9_e xmlns="e604605e-22fb-409f-92c1-68be77b310f8" xsi:nil="true"/>
    <UA xmlns="e604605e-22fb-409f-92c1-68be77b310f8" xsi:nil="true"/>
    <lcf76f155ced4ddcb4097134ff3c332f xmlns="e604605e-22fb-409f-92c1-68be77b310f8">
      <Terms xmlns="http://schemas.microsoft.com/office/infopath/2007/PartnerControls"/>
    </lcf76f155ced4ddcb4097134ff3c332f>
    <Publication xmlns="e604605e-22fb-409f-92c1-68be77b310f8" xsi:nil="true"/>
    <Objet xmlns="e604605e-22fb-409f-92c1-68be77b310f8" xsi:nil="true"/>
    <SharedWithUsers xmlns="7e7c50e0-05bd-4ad3-bbcd-fcac9451d0c9">
      <UserInfo>
        <DisplayName>DEMUYNCK Caitlin</DisplayName>
        <AccountId>62</AccountId>
        <AccountType/>
      </UserInfo>
      <UserInfo>
        <DisplayName>DAUW Véronique</DisplayName>
        <AccountId>10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9CDE481C194346AC1C3181CA8EF29F" ma:contentTypeVersion="26" ma:contentTypeDescription="Crée un document." ma:contentTypeScope="" ma:versionID="a9ffaee212ae7d8f8370200c0194237d">
  <xsd:schema xmlns:xsd="http://www.w3.org/2001/XMLSchema" xmlns:xs="http://www.w3.org/2001/XMLSchema" xmlns:p="http://schemas.microsoft.com/office/2006/metadata/properties" xmlns:ns2="e604605e-22fb-409f-92c1-68be77b310f8" xmlns:ns3="7e7c50e0-05bd-4ad3-bbcd-fcac9451d0c9" targetNamespace="http://schemas.microsoft.com/office/2006/metadata/properties" ma:root="true" ma:fieldsID="feb3a454f22cbe2e4cc46fc22c7f3be9" ns2:_="" ns3:_="">
    <xsd:import namespace="e604605e-22fb-409f-92c1-68be77b310f8"/>
    <xsd:import namespace="7e7c50e0-05bd-4ad3-bbcd-fcac9451d0c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Fichier" minOccurs="0"/>
                <xsd:element ref="ns2:Document_travail" minOccurs="0"/>
                <xsd:element ref="ns2:Apublier" minOccurs="0"/>
                <xsd:element ref="ns2:Langue" minOccurs="0"/>
                <xsd:element ref="ns3:SharedWithUsers" minOccurs="0"/>
                <xsd:element ref="ns3:SharedWithDetails" minOccurs="0"/>
                <xsd:element ref="ns2:UA" minOccurs="0"/>
                <xsd:element ref="ns2:MediaLengthInSeconds" minOccurs="0"/>
                <xsd:element ref="ns2:Publication" minOccurs="0"/>
                <xsd:element ref="ns2:Ann_x00e9_e" minOccurs="0"/>
                <xsd:element ref="ns2:Objet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04605e-22fb-409f-92c1-68be77b310f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Fichier" ma:index="16" nillable="true" ma:displayName="Fichier" ma:format="Dropdown" ma:internalName="Fichier">
      <xsd:simpleType>
        <xsd:union memberTypes="dms:Text">
          <xsd:simpleType>
            <xsd:restriction base="dms:Choice">
              <xsd:enumeration value="Word"/>
              <xsd:enumeration value="Excel"/>
              <xsd:enumeration value="PowerPoint"/>
              <xsd:enumeration value="pdf"/>
              <xsd:enumeration value="jpg"/>
              <xsd:enumeration value="png"/>
              <xsd:enumeration value="gif"/>
              <xsd:enumeration value="Ai"/>
              <xsd:enumeration value="Id"/>
              <xsd:enumeration value="Ps"/>
            </xsd:restriction>
          </xsd:simpleType>
        </xsd:union>
      </xsd:simpleType>
    </xsd:element>
    <xsd:element name="Document_travail" ma:index="17" nillable="true" ma:displayName="Type_document" ma:format="Dropdown" ma:internalName="Document_travail">
      <xsd:simpleType>
        <xsd:restriction base="dms:Choice">
          <xsd:enumeration value="Loi"/>
          <xsd:enumeration value="Ordonnance"/>
          <xsd:enumeration value="Décret"/>
          <xsd:enumeration value="Arrêté_Gouvernement"/>
          <xsd:enumeration value="Arrêté_ministériel"/>
          <xsd:enumeration value="Arrêté_Cocom"/>
          <xsd:enumeration value="Arrêté_Cocof"/>
          <xsd:enumeration value="Arrêté_VGC"/>
          <xsd:enumeration value="Circulaire"/>
          <xsd:enumeration value="Convention"/>
          <xsd:enumeration value="Directive"/>
          <xsd:enumeration value="Règlement"/>
        </xsd:restriction>
      </xsd:simpleType>
    </xsd:element>
    <xsd:element name="Apublier" ma:index="18" nillable="true" ma:displayName="Statut" ma:format="Dropdown" ma:internalName="Apublier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En cours"/>
                    <xsd:enumeration value="A publier"/>
                    <xsd:enumeration value="A supprimer"/>
                    <xsd:enumeration value="Publié"/>
                    <xsd:enumeration value="Validé"/>
                    <xsd:enumeration value="Transmis Dircom"/>
                  </xsd:restriction>
                </xsd:simpleType>
              </xsd:element>
            </xsd:sequence>
          </xsd:extension>
        </xsd:complexContent>
      </xsd:complexType>
    </xsd:element>
    <xsd:element name="Langue" ma:index="19" nillable="true" ma:displayName="Langue" ma:format="Dropdown" ma:internalName="Langue">
      <xsd:simpleType>
        <xsd:restriction base="dms:Choice">
          <xsd:enumeration value="FR"/>
          <xsd:enumeration value="NL"/>
          <xsd:enumeration value="FR_NL"/>
        </xsd:restriction>
      </xsd:simpleType>
    </xsd:element>
    <xsd:element name="UA" ma:index="22" nillable="true" ma:displayName="UA" ma:format="Dropdown" ma:internalName="UA">
      <xsd:simpleType>
        <xsd:restriction base="dms:Choice">
          <xsd:enumeration value="BPL"/>
          <xsd:enumeration value="DG"/>
          <xsd:enumeration value="AFJ"/>
          <xsd:enumeration value="DFL"/>
          <xsd:enumeration value="DIN"/>
          <xsd:enumeration value="DPL"/>
          <xsd:enumeration value="DSF"/>
          <xsd:enumeration value="ISP"/>
          <xsd:enumeration value="MPU"/>
        </xsd:restriction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Publication" ma:index="26" nillable="true" ma:displayName="Support_Canal" ma:format="Dropdown" ma:internalName="Publication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Intranet_BPL"/>
                        <xsd:enumeration value="Site_BPL"/>
                        <xsd:enumeration value="Site_Elections"/>
                        <xsd:enumeration value="Site_SPRB"/>
                        <xsd:enumeration value="1035"/>
                        <xsd:enumeration value="Rapport_activités"/>
                        <xsd:enumeration value="Newsletter"/>
                        <xsd:enumeration value="Digital Signage"/>
                        <xsd:enumeration value="Intranet_SPRB"/>
                        <xsd:enumeration value="Letsignit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Ann_x00e9_e" ma:index="27" nillable="true" ma:displayName="Année" ma:format="Dropdown" ma:internalName="Ann_x00e9_e">
      <xsd:simpleType>
        <xsd:union memberTypes="dms:Text">
          <xsd:simpleType>
            <xsd:restriction base="dms:Choice">
              <xsd:enumeration value="2020"/>
              <xsd:enumeration value="2021"/>
              <xsd:enumeration value="2022"/>
              <xsd:enumeration value="2023"/>
            </xsd:restriction>
          </xsd:simpleType>
        </xsd:union>
      </xsd:simpleType>
    </xsd:element>
    <xsd:element name="Objet" ma:index="28" nillable="true" ma:displayName="Produits" ma:format="Dropdown" ma:internalName="Objet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Actualités"/>
                    <xsd:enumeration value="Avis"/>
                    <xsd:enumeration value="Données chiffrées"/>
                    <xsd:enumeration value="Fiche technique"/>
                    <xsd:enumeration value="Focus"/>
                    <xsd:enumeration value="Formulaire en ligne"/>
                    <xsd:enumeration value="Formulaire (.pdf)"/>
                    <xsd:enumeration value="Guide"/>
                    <xsd:enumeration value="Newsletter"/>
                    <xsd:enumeration value="Rapport"/>
                    <xsd:enumeration value="Législation"/>
                    <xsd:enumeration value="Illustration, photo"/>
                    <xsd:enumeration value="Vidéo"/>
                    <xsd:enumeration value="Logo"/>
                  </xsd:restriction>
                </xsd:simpleType>
              </xsd:element>
            </xsd:sequence>
          </xsd:extension>
        </xsd:complexContent>
      </xsd:complexType>
    </xsd:element>
    <xsd:element name="lcf76f155ced4ddcb4097134ff3c332f" ma:index="30" nillable="true" ma:taxonomy="true" ma:internalName="lcf76f155ced4ddcb4097134ff3c332f" ma:taxonomyFieldName="MediaServiceImageTags" ma:displayName="Balises d’images" ma:readOnly="false" ma:fieldId="{5cf76f15-5ced-4ddc-b409-7134ff3c332f}" ma:taxonomyMulti="true" ma:sspId="57b2d657-d973-4862-aa1b-1284b69771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7c50e0-05bd-4ad3-bbcd-fcac9451d0c9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1FECB55-B8B5-4B23-B6E8-110A0ADA0002}">
  <ds:schemaRefs>
    <ds:schemaRef ds:uri="http://schemas.microsoft.com/office/2006/documentManagement/types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7e7c50e0-05bd-4ad3-bbcd-fcac9451d0c9"/>
    <ds:schemaRef ds:uri="http://www.w3.org/XML/1998/namespace"/>
    <ds:schemaRef ds:uri="e604605e-22fb-409f-92c1-68be77b310f8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9C07B12A-0532-4D95-ACEB-A48E278FC1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04605e-22fb-409f-92c1-68be77b310f8"/>
    <ds:schemaRef ds:uri="7e7c50e0-05bd-4ad3-bbcd-fcac9451d0c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033A639-8460-4D48-A24F-5943ACADCFF2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e9f03cd-0512-46dc-b0d4-bb48fa70fcf2}" enabled="0" method="" siteId="{3e9f03cd-0512-46dc-b0d4-bb48fa70fcf2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1</vt:i4>
      </vt:variant>
    </vt:vector>
  </HeadingPairs>
  <TitlesOfParts>
    <vt:vector size="19" baseType="lpstr">
      <vt:lpstr>Table_Tafel</vt:lpstr>
      <vt:lpstr>Intro</vt:lpstr>
      <vt:lpstr>Inleiding</vt:lpstr>
      <vt:lpstr>Clés</vt:lpstr>
      <vt:lpstr>Kern</vt:lpstr>
      <vt:lpstr>Pers</vt:lpstr>
      <vt:lpstr>Hab_Inw</vt:lpstr>
      <vt:lpstr>Trav_Werk</vt:lpstr>
      <vt:lpstr>Subv_Gesubs</vt:lpstr>
      <vt:lpstr>Evol_Verg</vt:lpstr>
      <vt:lpstr>Niv</vt:lpstr>
      <vt:lpstr>Evol_Verg (Niv)</vt:lpstr>
      <vt:lpstr>Niv_TW</vt:lpstr>
      <vt:lpstr>Ge</vt:lpstr>
      <vt:lpstr>GeNiv</vt:lpstr>
      <vt:lpstr>A5</vt:lpstr>
      <vt:lpstr>Dom_Woon</vt:lpstr>
      <vt:lpstr>Age_Leef</vt:lpstr>
      <vt:lpstr>SheetNames</vt:lpstr>
    </vt:vector>
  </TitlesOfParts>
  <Manager/>
  <Company>MRBC-MBHG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Anne-Laure BONNEAU</dc:creator>
  <cp:keywords/>
  <dc:description/>
  <cp:lastModifiedBy>DAUW Véronique</cp:lastModifiedBy>
  <cp:revision/>
  <cp:lastPrinted>2024-05-23T13:09:16Z</cp:lastPrinted>
  <dcterms:created xsi:type="dcterms:W3CDTF">2013-12-02T09:29:08Z</dcterms:created>
  <dcterms:modified xsi:type="dcterms:W3CDTF">2024-05-31T10:17:12Z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0x010100F89CDE481C194346AC1C3181CA8EF29F</vt:lpwstr>
  </property>
  <property fmtid="{D5CDD505-2E9C-101B-9397-08002B2CF9AE}" pid="3" name="MediaServiceImageTags">
    <vt:lpwstr/>
  </property>
</Properties>
</file>